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25725"/>
</workbook>
</file>

<file path=xl/calcChain.xml><?xml version="1.0" encoding="utf-8"?>
<calcChain xmlns="http://schemas.openxmlformats.org/spreadsheetml/2006/main">
  <c r="K37" i="9"/>
  <c r="BK37" i="8"/>
  <c r="BK8" l="1"/>
  <c r="BK9" s="1"/>
  <c r="C9"/>
  <c r="D9"/>
  <c r="E9"/>
  <c r="F9"/>
  <c r="G9"/>
  <c r="H9"/>
  <c r="H29" s="1"/>
  <c r="I9"/>
  <c r="J9"/>
  <c r="K9"/>
  <c r="L9"/>
  <c r="M9"/>
  <c r="N9"/>
  <c r="O9"/>
  <c r="P9"/>
  <c r="Q9"/>
  <c r="R9"/>
  <c r="R29" s="1"/>
  <c r="S9"/>
  <c r="T9"/>
  <c r="U9"/>
  <c r="V9"/>
  <c r="W9"/>
  <c r="W29" s="1"/>
  <c r="X9"/>
  <c r="Y9"/>
  <c r="Z9"/>
  <c r="AA9"/>
  <c r="AB9"/>
  <c r="AC9"/>
  <c r="AD9"/>
  <c r="AE9"/>
  <c r="AF9"/>
  <c r="AG9"/>
  <c r="AH9"/>
  <c r="AH29" s="1"/>
  <c r="AI9"/>
  <c r="AJ9"/>
  <c r="AK9"/>
  <c r="AL9"/>
  <c r="AL29" s="1"/>
  <c r="AM9"/>
  <c r="AN9"/>
  <c r="AO9"/>
  <c r="AP9"/>
  <c r="AQ9"/>
  <c r="AR9"/>
  <c r="AS9"/>
  <c r="AT9"/>
  <c r="AT29" s="1"/>
  <c r="AU9"/>
  <c r="AV9"/>
  <c r="AW9"/>
  <c r="AX9"/>
  <c r="AX29" s="1"/>
  <c r="AY9"/>
  <c r="AZ9"/>
  <c r="BA9"/>
  <c r="BB9"/>
  <c r="BB29" s="1"/>
  <c r="BC9"/>
  <c r="BD9"/>
  <c r="BE9"/>
  <c r="BF9"/>
  <c r="BG9"/>
  <c r="BH9"/>
  <c r="BI9"/>
  <c r="BJ9"/>
  <c r="BJ29" s="1"/>
  <c r="BK11"/>
  <c r="BK12" s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Y29" s="1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7"/>
  <c r="BK18" s="1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E29" s="1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20"/>
  <c r="BK21" s="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3"/>
  <c r="BK24"/>
  <c r="BK25"/>
  <c r="BK26"/>
  <c r="BK27"/>
  <c r="C28"/>
  <c r="D28"/>
  <c r="D29" s="1"/>
  <c r="E28"/>
  <c r="F28"/>
  <c r="G28"/>
  <c r="H28"/>
  <c r="I28"/>
  <c r="J28"/>
  <c r="K28"/>
  <c r="L28"/>
  <c r="L29" s="1"/>
  <c r="M28"/>
  <c r="N28"/>
  <c r="O28"/>
  <c r="P28"/>
  <c r="P29" s="1"/>
  <c r="Q28"/>
  <c r="R28"/>
  <c r="S28"/>
  <c r="T28"/>
  <c r="T29" s="1"/>
  <c r="U28"/>
  <c r="V28"/>
  <c r="W28"/>
  <c r="X28"/>
  <c r="X29" s="1"/>
  <c r="Y28"/>
  <c r="Z28"/>
  <c r="AA28"/>
  <c r="AB28"/>
  <c r="AB29" s="1"/>
  <c r="AC28"/>
  <c r="AD28"/>
  <c r="AE28"/>
  <c r="AF28"/>
  <c r="AF29" s="1"/>
  <c r="AG28"/>
  <c r="AH28"/>
  <c r="AI28"/>
  <c r="AJ28"/>
  <c r="AJ29" s="1"/>
  <c r="AK28"/>
  <c r="AL28"/>
  <c r="AM28"/>
  <c r="AN28"/>
  <c r="AN29" s="1"/>
  <c r="AO28"/>
  <c r="AP28"/>
  <c r="AQ28"/>
  <c r="AR28"/>
  <c r="AR29" s="1"/>
  <c r="AS28"/>
  <c r="AT28"/>
  <c r="AU28"/>
  <c r="AV28"/>
  <c r="AV29" s="1"/>
  <c r="AW28"/>
  <c r="AX28"/>
  <c r="AY28"/>
  <c r="AZ28"/>
  <c r="AZ29" s="1"/>
  <c r="BA28"/>
  <c r="BB28"/>
  <c r="BC28"/>
  <c r="BD28"/>
  <c r="BD29" s="1"/>
  <c r="BE28"/>
  <c r="BF28"/>
  <c r="BG28"/>
  <c r="BH28"/>
  <c r="BH29" s="1"/>
  <c r="BI28"/>
  <c r="BJ28"/>
  <c r="N29"/>
  <c r="AA29"/>
  <c r="AP29"/>
  <c r="BF29"/>
  <c r="BK33"/>
  <c r="BK34" s="1"/>
  <c r="C34"/>
  <c r="D34"/>
  <c r="E34"/>
  <c r="F34"/>
  <c r="G34"/>
  <c r="H34"/>
  <c r="I34"/>
  <c r="I43" s="1"/>
  <c r="J34"/>
  <c r="K34"/>
  <c r="L34"/>
  <c r="M34"/>
  <c r="N34"/>
  <c r="O34"/>
  <c r="P34"/>
  <c r="Q34"/>
  <c r="R34"/>
  <c r="S34"/>
  <c r="T34"/>
  <c r="U34"/>
  <c r="U43" s="1"/>
  <c r="V34"/>
  <c r="W34"/>
  <c r="X34"/>
  <c r="X43" s="1"/>
  <c r="Y34"/>
  <c r="Y43" s="1"/>
  <c r="Z34"/>
  <c r="AA34"/>
  <c r="AB34"/>
  <c r="AB43" s="1"/>
  <c r="AC34"/>
  <c r="AC43" s="1"/>
  <c r="AD34"/>
  <c r="AE34"/>
  <c r="AF34"/>
  <c r="AF43" s="1"/>
  <c r="AG34"/>
  <c r="AG43" s="1"/>
  <c r="AH34"/>
  <c r="AI34"/>
  <c r="AJ34"/>
  <c r="AJ43" s="1"/>
  <c r="AK34"/>
  <c r="AK43" s="1"/>
  <c r="AL34"/>
  <c r="AM34"/>
  <c r="AN34"/>
  <c r="AN43" s="1"/>
  <c r="AO34"/>
  <c r="AO43" s="1"/>
  <c r="AP34"/>
  <c r="AQ34"/>
  <c r="AR34"/>
  <c r="AR43" s="1"/>
  <c r="AS34"/>
  <c r="AS43" s="1"/>
  <c r="AT34"/>
  <c r="AU34"/>
  <c r="AV34"/>
  <c r="AV43" s="1"/>
  <c r="AW34"/>
  <c r="AW43" s="1"/>
  <c r="AX34"/>
  <c r="AY34"/>
  <c r="AZ34"/>
  <c r="AZ43" s="1"/>
  <c r="BA34"/>
  <c r="BA43" s="1"/>
  <c r="BB34"/>
  <c r="BC34"/>
  <c r="BD34"/>
  <c r="BD43" s="1"/>
  <c r="BE34"/>
  <c r="BE43" s="1"/>
  <c r="BF34"/>
  <c r="BG34"/>
  <c r="BH34"/>
  <c r="BH43" s="1"/>
  <c r="BI34"/>
  <c r="BI43" s="1"/>
  <c r="BJ34"/>
  <c r="BK36"/>
  <c r="BK38"/>
  <c r="BK39"/>
  <c r="BK40"/>
  <c r="BK41"/>
  <c r="C42"/>
  <c r="D42"/>
  <c r="E42"/>
  <c r="F42"/>
  <c r="G42"/>
  <c r="G43" s="1"/>
  <c r="H42"/>
  <c r="I42"/>
  <c r="J42"/>
  <c r="K42"/>
  <c r="L42"/>
  <c r="M42"/>
  <c r="N42"/>
  <c r="O42"/>
  <c r="O43" s="1"/>
  <c r="P42"/>
  <c r="Q42"/>
  <c r="R42"/>
  <c r="S42"/>
  <c r="T42"/>
  <c r="U42"/>
  <c r="V42"/>
  <c r="W42"/>
  <c r="W43" s="1"/>
  <c r="X42"/>
  <c r="Y42"/>
  <c r="Z42"/>
  <c r="AA42"/>
  <c r="AA43" s="1"/>
  <c r="AB42"/>
  <c r="AC42"/>
  <c r="AD42"/>
  <c r="AE42"/>
  <c r="AE43" s="1"/>
  <c r="AF42"/>
  <c r="AG42"/>
  <c r="AH42"/>
  <c r="AI42"/>
  <c r="AI43" s="1"/>
  <c r="AJ42"/>
  <c r="AK42"/>
  <c r="AL42"/>
  <c r="AM42"/>
  <c r="AM43" s="1"/>
  <c r="AN42"/>
  <c r="AO42"/>
  <c r="AP42"/>
  <c r="AQ42"/>
  <c r="AQ43" s="1"/>
  <c r="AR42"/>
  <c r="AS42"/>
  <c r="AT42"/>
  <c r="AU42"/>
  <c r="AU43" s="1"/>
  <c r="AV42"/>
  <c r="AW42"/>
  <c r="AX42"/>
  <c r="AY42"/>
  <c r="AY43" s="1"/>
  <c r="AZ42"/>
  <c r="BA42"/>
  <c r="BB42"/>
  <c r="BC42"/>
  <c r="BC43" s="1"/>
  <c r="BD42"/>
  <c r="BE42"/>
  <c r="BF42"/>
  <c r="BG42"/>
  <c r="BG43" s="1"/>
  <c r="BH42"/>
  <c r="BI42"/>
  <c r="BJ42"/>
  <c r="C43"/>
  <c r="E43"/>
  <c r="K43"/>
  <c r="M43"/>
  <c r="N43"/>
  <c r="P43"/>
  <c r="Q43"/>
  <c r="R43"/>
  <c r="V43"/>
  <c r="Z43"/>
  <c r="AD43"/>
  <c r="AH43"/>
  <c r="AL43"/>
  <c r="AP43"/>
  <c r="AT43"/>
  <c r="AX43"/>
  <c r="BB43"/>
  <c r="BF43"/>
  <c r="BJ43"/>
  <c r="BK47"/>
  <c r="BK48" s="1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52"/>
  <c r="BK53" s="1"/>
  <c r="C53"/>
  <c r="D53"/>
  <c r="E53"/>
  <c r="F53"/>
  <c r="G53"/>
  <c r="H53"/>
  <c r="I53"/>
  <c r="J53"/>
  <c r="K53"/>
  <c r="L53"/>
  <c r="M53"/>
  <c r="M57" s="1"/>
  <c r="N53"/>
  <c r="N57" s="1"/>
  <c r="O53"/>
  <c r="P53"/>
  <c r="P57" s="1"/>
  <c r="Q53"/>
  <c r="Q57" s="1"/>
  <c r="R53"/>
  <c r="R57" s="1"/>
  <c r="S53"/>
  <c r="T53"/>
  <c r="U53"/>
  <c r="V53"/>
  <c r="W53"/>
  <c r="X53"/>
  <c r="Y53"/>
  <c r="Z53"/>
  <c r="AA53"/>
  <c r="AB53"/>
  <c r="AC53"/>
  <c r="AD53"/>
  <c r="AE53"/>
  <c r="AF53"/>
  <c r="AG53"/>
  <c r="AH53"/>
  <c r="AH57" s="1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5"/>
  <c r="C56"/>
  <c r="C57" s="1"/>
  <c r="D56"/>
  <c r="D57" s="1"/>
  <c r="E56"/>
  <c r="E57" s="1"/>
  <c r="F56"/>
  <c r="G56"/>
  <c r="G57" s="1"/>
  <c r="H56"/>
  <c r="H57" s="1"/>
  <c r="I56"/>
  <c r="I57" s="1"/>
  <c r="J56"/>
  <c r="K56"/>
  <c r="K57" s="1"/>
  <c r="L56"/>
  <c r="M56"/>
  <c r="N56"/>
  <c r="O56"/>
  <c r="P56"/>
  <c r="Q56"/>
  <c r="R56"/>
  <c r="S56"/>
  <c r="S57" s="1"/>
  <c r="T56"/>
  <c r="U56"/>
  <c r="V56"/>
  <c r="W56"/>
  <c r="W57" s="1"/>
  <c r="X56"/>
  <c r="Y56"/>
  <c r="Z56"/>
  <c r="AA56"/>
  <c r="AA57" s="1"/>
  <c r="AB56"/>
  <c r="AC56"/>
  <c r="AD56"/>
  <c r="AE56"/>
  <c r="AE57" s="1"/>
  <c r="AF56"/>
  <c r="AG56"/>
  <c r="AH56"/>
  <c r="AI56"/>
  <c r="AI57" s="1"/>
  <c r="AJ56"/>
  <c r="AK56"/>
  <c r="AL56"/>
  <c r="AM56"/>
  <c r="AM57" s="1"/>
  <c r="AN56"/>
  <c r="AO56"/>
  <c r="AP56"/>
  <c r="AQ56"/>
  <c r="AQ57" s="1"/>
  <c r="AR56"/>
  <c r="AS56"/>
  <c r="AT56"/>
  <c r="AU56"/>
  <c r="AU57" s="1"/>
  <c r="AV56"/>
  <c r="AW56"/>
  <c r="AX56"/>
  <c r="AY56"/>
  <c r="AY57" s="1"/>
  <c r="AZ56"/>
  <c r="BA56"/>
  <c r="BB56"/>
  <c r="BC56"/>
  <c r="BC57" s="1"/>
  <c r="BD56"/>
  <c r="BE56"/>
  <c r="BF56"/>
  <c r="BG56"/>
  <c r="BG57" s="1"/>
  <c r="BH56"/>
  <c r="BI56"/>
  <c r="BJ56"/>
  <c r="BK56"/>
  <c r="F57"/>
  <c r="J57"/>
  <c r="O57"/>
  <c r="T57"/>
  <c r="U57"/>
  <c r="V57"/>
  <c r="X57"/>
  <c r="Y57"/>
  <c r="Z57"/>
  <c r="AB57"/>
  <c r="AC57"/>
  <c r="AD57"/>
  <c r="AF57"/>
  <c r="AG57"/>
  <c r="AJ57"/>
  <c r="AK57"/>
  <c r="AL57"/>
  <c r="AN57"/>
  <c r="AO57"/>
  <c r="AP57"/>
  <c r="AR57"/>
  <c r="AS57"/>
  <c r="AT57"/>
  <c r="AV57"/>
  <c r="AW57"/>
  <c r="AX57"/>
  <c r="AZ57"/>
  <c r="BA57"/>
  <c r="BB57"/>
  <c r="BD57"/>
  <c r="BE57"/>
  <c r="BF57"/>
  <c r="BH57"/>
  <c r="BI57"/>
  <c r="BJ57"/>
  <c r="BK61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K67"/>
  <c r="BK68" s="1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G42" i="9"/>
  <c r="E42"/>
  <c r="K5"/>
  <c r="L42"/>
  <c r="F42"/>
  <c r="D42"/>
  <c r="J42"/>
  <c r="I42"/>
  <c r="H42"/>
  <c r="K41"/>
  <c r="K40"/>
  <c r="K39"/>
  <c r="K38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T43" i="8" l="1"/>
  <c r="L43"/>
  <c r="L64" s="1"/>
  <c r="H43"/>
  <c r="H64" s="1"/>
  <c r="AD29"/>
  <c r="Z29"/>
  <c r="J29"/>
  <c r="J64" s="1"/>
  <c r="F29"/>
  <c r="J43"/>
  <c r="F43"/>
  <c r="W64"/>
  <c r="AV64"/>
  <c r="Z64"/>
  <c r="BI29"/>
  <c r="BG29"/>
  <c r="BG64" s="1"/>
  <c r="BE29"/>
  <c r="BE64" s="1"/>
  <c r="BC29"/>
  <c r="BC64" s="1"/>
  <c r="BA29"/>
  <c r="AY29"/>
  <c r="AY64" s="1"/>
  <c r="AW29"/>
  <c r="AU29"/>
  <c r="AU64" s="1"/>
  <c r="L57"/>
  <c r="BK57"/>
  <c r="AZ64"/>
  <c r="AP64"/>
  <c r="BH64"/>
  <c r="BD64"/>
  <c r="AJ64"/>
  <c r="AE64"/>
  <c r="P64"/>
  <c r="F64"/>
  <c r="BJ64"/>
  <c r="BF64"/>
  <c r="BB64"/>
  <c r="AX64"/>
  <c r="AT64"/>
  <c r="AH64"/>
  <c r="AA64"/>
  <c r="Y64"/>
  <c r="N64"/>
  <c r="BI64"/>
  <c r="BA64"/>
  <c r="AW64"/>
  <c r="AS29"/>
  <c r="AS64" s="1"/>
  <c r="AQ29"/>
  <c r="AQ64" s="1"/>
  <c r="AO29"/>
  <c r="AO64" s="1"/>
  <c r="AM29"/>
  <c r="AM64" s="1"/>
  <c r="AK29"/>
  <c r="AK64" s="1"/>
  <c r="AI29"/>
  <c r="AI64" s="1"/>
  <c r="AG29"/>
  <c r="AG64" s="1"/>
  <c r="AC29"/>
  <c r="AC64" s="1"/>
  <c r="U29"/>
  <c r="U64" s="1"/>
  <c r="S29"/>
  <c r="Q29"/>
  <c r="Q64" s="1"/>
  <c r="O29"/>
  <c r="O64" s="1"/>
  <c r="M29"/>
  <c r="M64" s="1"/>
  <c r="K29"/>
  <c r="G29"/>
  <c r="G64" s="1"/>
  <c r="E29"/>
  <c r="E64" s="1"/>
  <c r="C29"/>
  <c r="K42" i="9"/>
  <c r="AN64" i="8"/>
  <c r="AL64"/>
  <c r="S43"/>
  <c r="S64" s="1"/>
  <c r="BK42"/>
  <c r="BK43" s="1"/>
  <c r="D43"/>
  <c r="D64" s="1"/>
  <c r="AR64"/>
  <c r="AF64"/>
  <c r="AD64"/>
  <c r="AB64"/>
  <c r="X64"/>
  <c r="T64"/>
  <c r="R64"/>
  <c r="V29"/>
  <c r="V64" s="1"/>
  <c r="BK28"/>
  <c r="BK15"/>
  <c r="I29"/>
  <c r="K64"/>
  <c r="I64"/>
  <c r="C64"/>
  <c r="BK29" l="1"/>
  <c r="BK64" s="1"/>
</calcChain>
</file>

<file path=xl/sharedStrings.xml><?xml version="1.0" encoding="utf-8"?>
<sst xmlns="http://schemas.openxmlformats.org/spreadsheetml/2006/main" count="162" uniqueCount="126">
  <si>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</si>
  <si>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</si>
  <si>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</si>
  <si>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</si>
  <si>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</si>
  <si>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</si>
  <si>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</si>
  <si>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</si>
  <si>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</si>
  <si>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</si>
  <si>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</si>
  <si>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</si>
  <si>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</si>
  <si>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</si>
  <si>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</si>
  <si>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</si>
  <si>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</si>
  <si>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</si>
  <si>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</si>
  <si>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</si>
  <si>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</si>
  <si>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</si>
  <si>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</si>
  <si>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</si>
  <si>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</si>
  <si>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</si>
  <si>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</si>
  <si>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</si>
  <si>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</si>
  <si>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</si>
  <si>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</si>
  <si>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</si>
  <si>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</si>
  <si>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</si>
  <si>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</si>
  <si>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</si>
  <si>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</si>
  <si>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</si>
  <si>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</si>
  <si>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</si>
  <si>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</si>
  <si>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</si>
  <si>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</si>
  <si>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</si>
  <si>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</si>
  <si>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</si>
  <si>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</si>
  <si>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</si>
  <si>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</si>
  <si>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</si>
  <si>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</si>
  <si>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</si>
  <si>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</si>
  <si>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</si>
  <si>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</si>
  <si>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</si>
  <si>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</si>
  <si>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</si>
  <si>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</si>
  <si>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</si>
  <si>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</si>
  <si>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</si>
  <si>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</si>
  <si>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</si>
  <si>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</si>
  <si>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</si>
  <si>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</si>
  <si>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</si>
  <si>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</si>
  <si>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</si>
  <si>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</si>
  <si>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</si>
  <si>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</si>
  <si>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</si>
  <si>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</si>
  <si>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</si>
  <si>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</si>
  <si>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</si>
  <si>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</si>
  <si>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</si>
  <si>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</si>
  <si>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</si>
  <si>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</si>
  <si>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</si>
  <si>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</si>
  <si>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</si>
  <si>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</si>
  <si>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</si>
  <si>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</si>
  <si>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</si>
  <si>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</si>
  <si>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</si>
  <si>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</si>
  <si>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</si>
  <si>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</si>
  <si>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</si>
  <si>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</si>
  <si>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</si>
  <si>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</si>
  <si>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</si>
  <si>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</si>
  <si>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</si>
  <si>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</si>
  <si>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</si>
  <si>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</si>
  <si>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</si>
  <si>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</si>
  <si>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Debt Opportunities Fund</t>
  </si>
  <si>
    <t>IDBI Dynamic Bond Fund</t>
  </si>
  <si>
    <t>IDBI Monthly Income Plan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</si>
  <si>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</si>
  <si>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</si>
  <si>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</si>
  <si>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</si>
  <si>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</si>
  <si>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</si>
  <si>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</si>
  <si>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</si>
  <si>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</si>
  <si>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</si>
  <si>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</si>
  <si>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Mutual Fund: Net Average Assets Under Management (AAUM) as on 30th September, 2017(All figures in Rs. Crore)</t>
  </si>
  <si>
    <t>Table showing State wise /Union Territory wise contribution to AAUM of category of schemes as on 30th September, 2017</t>
  </si>
  <si>
    <t>IDBI MIDCAP Fund</t>
  </si>
  <si>
    <t>IDBI Small Cap Fund</t>
  </si>
  <si>
    <t>IDBI Prudence Fund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</si>
</sst>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1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11" fontId="0" fillId="0" borderId="0" xfId="0" applyNumberFormat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3"/>
  <sheetViews>
    <sheetView showGridLines="0" tabSelected="1" zoomScale="85" zoomScaleNormal="85" workbookViewId="0">
      <pane xSplit="2" ySplit="5" topLeftCell="AZ6" activePane="bottomRight" state="frozen"/>
      <selection activeCell="F20" sqref="F20"/>
      <selection pane="topRight" activeCell="F20" sqref="F20"/>
      <selection pane="bottomLeft" activeCell="F20" sqref="F20"/>
      <selection pane="bottomRight" sqref="A1:A5"/>
    </sheetView>
  </sheetViews>
  <sheetFormatPr defaultRowHeight="12.75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9.57031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16384" width="9.140625" style="3"/>
  </cols>
  <sheetData>
    <row r="1" spans="1:107" s="1" customFormat="1" ht="19.5" customHeight="1" thickBot="1">
      <c r="A1" s="75" t="s">
        <v>79</v>
      </c>
      <c r="B1" s="52" t="s">
        <v>32</v>
      </c>
      <c r="C1" s="66" t="s">
        <v>121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8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76"/>
      <c r="B2" s="53"/>
      <c r="C2" s="54" t="s">
        <v>31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4" t="s">
        <v>27</v>
      </c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6"/>
      <c r="AQ2" s="54" t="s">
        <v>28</v>
      </c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6"/>
      <c r="BK2" s="69" t="s">
        <v>25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>
      <c r="A3" s="76"/>
      <c r="B3" s="53"/>
      <c r="C3" s="60" t="s">
        <v>12</v>
      </c>
      <c r="D3" s="61"/>
      <c r="E3" s="61"/>
      <c r="F3" s="61"/>
      <c r="G3" s="61"/>
      <c r="H3" s="61"/>
      <c r="I3" s="61"/>
      <c r="J3" s="61"/>
      <c r="K3" s="61"/>
      <c r="L3" s="62"/>
      <c r="M3" s="60" t="s">
        <v>13</v>
      </c>
      <c r="N3" s="61"/>
      <c r="O3" s="61"/>
      <c r="P3" s="61"/>
      <c r="Q3" s="61"/>
      <c r="R3" s="61"/>
      <c r="S3" s="61"/>
      <c r="T3" s="61"/>
      <c r="U3" s="61"/>
      <c r="V3" s="62"/>
      <c r="W3" s="60" t="s">
        <v>12</v>
      </c>
      <c r="X3" s="61"/>
      <c r="Y3" s="61"/>
      <c r="Z3" s="61"/>
      <c r="AA3" s="61"/>
      <c r="AB3" s="61"/>
      <c r="AC3" s="61"/>
      <c r="AD3" s="61"/>
      <c r="AE3" s="61"/>
      <c r="AF3" s="62"/>
      <c r="AG3" s="60" t="s">
        <v>13</v>
      </c>
      <c r="AH3" s="61"/>
      <c r="AI3" s="61"/>
      <c r="AJ3" s="61"/>
      <c r="AK3" s="61"/>
      <c r="AL3" s="61"/>
      <c r="AM3" s="61"/>
      <c r="AN3" s="61"/>
      <c r="AO3" s="61"/>
      <c r="AP3" s="62"/>
      <c r="AQ3" s="60" t="s">
        <v>12</v>
      </c>
      <c r="AR3" s="61"/>
      <c r="AS3" s="61"/>
      <c r="AT3" s="61"/>
      <c r="AU3" s="61"/>
      <c r="AV3" s="61"/>
      <c r="AW3" s="61"/>
      <c r="AX3" s="61"/>
      <c r="AY3" s="61"/>
      <c r="AZ3" s="62"/>
      <c r="BA3" s="60" t="s">
        <v>13</v>
      </c>
      <c r="BB3" s="61"/>
      <c r="BC3" s="61"/>
      <c r="BD3" s="61"/>
      <c r="BE3" s="61"/>
      <c r="BF3" s="61"/>
      <c r="BG3" s="61"/>
      <c r="BH3" s="61"/>
      <c r="BI3" s="61"/>
      <c r="BJ3" s="62"/>
      <c r="BK3" s="70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>
      <c r="A4" s="76"/>
      <c r="B4" s="53"/>
      <c r="C4" s="57" t="s">
        <v>38</v>
      </c>
      <c r="D4" s="58"/>
      <c r="E4" s="58"/>
      <c r="F4" s="58"/>
      <c r="G4" s="59"/>
      <c r="H4" s="57" t="s">
        <v>39</v>
      </c>
      <c r="I4" s="58"/>
      <c r="J4" s="58"/>
      <c r="K4" s="58"/>
      <c r="L4" s="59"/>
      <c r="M4" s="57" t="s">
        <v>38</v>
      </c>
      <c r="N4" s="58"/>
      <c r="O4" s="58"/>
      <c r="P4" s="58"/>
      <c r="Q4" s="59"/>
      <c r="R4" s="57" t="s">
        <v>39</v>
      </c>
      <c r="S4" s="58"/>
      <c r="T4" s="58"/>
      <c r="U4" s="58"/>
      <c r="V4" s="59"/>
      <c r="W4" s="57" t="s">
        <v>38</v>
      </c>
      <c r="X4" s="58"/>
      <c r="Y4" s="58"/>
      <c r="Z4" s="58"/>
      <c r="AA4" s="59"/>
      <c r="AB4" s="57" t="s">
        <v>39</v>
      </c>
      <c r="AC4" s="58"/>
      <c r="AD4" s="58"/>
      <c r="AE4" s="58"/>
      <c r="AF4" s="59"/>
      <c r="AG4" s="57" t="s">
        <v>38</v>
      </c>
      <c r="AH4" s="58"/>
      <c r="AI4" s="58"/>
      <c r="AJ4" s="58"/>
      <c r="AK4" s="59"/>
      <c r="AL4" s="57" t="s">
        <v>39</v>
      </c>
      <c r="AM4" s="58"/>
      <c r="AN4" s="58"/>
      <c r="AO4" s="58"/>
      <c r="AP4" s="59"/>
      <c r="AQ4" s="57" t="s">
        <v>38</v>
      </c>
      <c r="AR4" s="58"/>
      <c r="AS4" s="58"/>
      <c r="AT4" s="58"/>
      <c r="AU4" s="59"/>
      <c r="AV4" s="57" t="s">
        <v>39</v>
      </c>
      <c r="AW4" s="58"/>
      <c r="AX4" s="58"/>
      <c r="AY4" s="58"/>
      <c r="AZ4" s="59"/>
      <c r="BA4" s="57" t="s">
        <v>38</v>
      </c>
      <c r="BB4" s="58"/>
      <c r="BC4" s="58"/>
      <c r="BD4" s="58"/>
      <c r="BE4" s="59"/>
      <c r="BF4" s="57" t="s">
        <v>39</v>
      </c>
      <c r="BG4" s="58"/>
      <c r="BH4" s="58"/>
      <c r="BI4" s="58"/>
      <c r="BJ4" s="59"/>
      <c r="BK4" s="70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76"/>
      <c r="B5" s="53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1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5"/>
    </row>
    <row r="7" spans="1:107">
      <c r="A7" s="17" t="s">
        <v>80</v>
      </c>
      <c r="B7" s="24" t="s">
        <v>14</v>
      </c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5"/>
    </row>
    <row r="8" spans="1:107">
      <c r="A8" s="17"/>
      <c r="B8" s="34" t="s">
        <v>105</v>
      </c>
      <c r="C8" s="40">
        <v>0</v>
      </c>
      <c r="D8" s="40">
        <v>106.10175622819969</v>
      </c>
      <c r="E8" s="40">
        <v>381.99364539349989</v>
      </c>
      <c r="F8" s="40">
        <v>0</v>
      </c>
      <c r="G8" s="40">
        <v>0</v>
      </c>
      <c r="H8" s="40">
        <v>3.2061410785265019</v>
      </c>
      <c r="I8" s="40">
        <v>2823.8246551007528</v>
      </c>
      <c r="J8" s="40">
        <v>741.63401138319841</v>
      </c>
      <c r="K8" s="40">
        <v>0</v>
      </c>
      <c r="L8" s="40">
        <v>52.143788964396698</v>
      </c>
      <c r="M8" s="40">
        <v>0</v>
      </c>
      <c r="N8" s="40">
        <v>10.203209449799999</v>
      </c>
      <c r="O8" s="40">
        <v>0</v>
      </c>
      <c r="P8" s="40">
        <v>0</v>
      </c>
      <c r="Q8" s="40">
        <v>0</v>
      </c>
      <c r="R8" s="40">
        <v>2.2851716884567979</v>
      </c>
      <c r="S8" s="40">
        <v>237.45979172073254</v>
      </c>
      <c r="T8" s="40">
        <v>385.53177253629889</v>
      </c>
      <c r="U8" s="40">
        <v>0</v>
      </c>
      <c r="V8" s="40">
        <v>7.7342974538317977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2.2891241237598998</v>
      </c>
      <c r="AC8" s="40">
        <v>86.685915426630473</v>
      </c>
      <c r="AD8" s="40">
        <v>10.751866971399599</v>
      </c>
      <c r="AE8" s="40">
        <v>0</v>
      </c>
      <c r="AF8" s="40">
        <v>73.25512179272495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4.9914735507185037</v>
      </c>
      <c r="AM8" s="40">
        <v>46.448350928998181</v>
      </c>
      <c r="AN8" s="40">
        <v>382.16589700256361</v>
      </c>
      <c r="AO8" s="40">
        <v>0</v>
      </c>
      <c r="AP8" s="40">
        <v>39.591356503857661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5.5482216496167975</v>
      </c>
      <c r="AW8" s="40">
        <v>466.36023404703991</v>
      </c>
      <c r="AX8" s="40">
        <v>10.677336458733102</v>
      </c>
      <c r="AY8" s="40">
        <v>0</v>
      </c>
      <c r="AZ8" s="40">
        <v>54.160932474162415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1.5696758508256008</v>
      </c>
      <c r="BG8" s="40">
        <v>59.046701466966489</v>
      </c>
      <c r="BH8" s="40">
        <v>29.311186574166399</v>
      </c>
      <c r="BI8" s="40">
        <v>0</v>
      </c>
      <c r="BJ8" s="40">
        <v>2.9996726450321005</v>
      </c>
      <c r="BK8" s="41">
        <f>SUM(C8:BJ8)</f>
        <v>6027.9713084648902</v>
      </c>
    </row>
    <row r="9" spans="1:107">
      <c r="A9" s="17"/>
      <c r="B9" s="26" t="s">
        <v>89</v>
      </c>
      <c r="C9" s="38">
        <f t="shared" ref="C9:BJ9" si="0">SUM(C8)</f>
        <v>0</v>
      </c>
      <c r="D9" s="38">
        <f t="shared" si="0"/>
        <v>106.10175622819969</v>
      </c>
      <c r="E9" s="38">
        <f t="shared" si="0"/>
        <v>381.99364539349989</v>
      </c>
      <c r="F9" s="38">
        <f t="shared" si="0"/>
        <v>0</v>
      </c>
      <c r="G9" s="38">
        <f t="shared" si="0"/>
        <v>0</v>
      </c>
      <c r="H9" s="38">
        <f t="shared" si="0"/>
        <v>3.2061410785265019</v>
      </c>
      <c r="I9" s="38">
        <f t="shared" si="0"/>
        <v>2823.8246551007528</v>
      </c>
      <c r="J9" s="38">
        <f t="shared" si="0"/>
        <v>741.63401138319841</v>
      </c>
      <c r="K9" s="38">
        <f t="shared" si="0"/>
        <v>0</v>
      </c>
      <c r="L9" s="38">
        <f t="shared" si="0"/>
        <v>52.143788964396698</v>
      </c>
      <c r="M9" s="38">
        <f t="shared" si="0"/>
        <v>0</v>
      </c>
      <c r="N9" s="38">
        <f t="shared" si="0"/>
        <v>10.203209449799999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2.2851716884567979</v>
      </c>
      <c r="S9" s="38">
        <f t="shared" si="0"/>
        <v>237.45979172073254</v>
      </c>
      <c r="T9" s="38">
        <f t="shared" si="0"/>
        <v>385.53177253629889</v>
      </c>
      <c r="U9" s="38">
        <f t="shared" si="0"/>
        <v>0</v>
      </c>
      <c r="V9" s="38">
        <f t="shared" si="0"/>
        <v>7.7342974538317977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2.2891241237598998</v>
      </c>
      <c r="AC9" s="38">
        <f t="shared" si="0"/>
        <v>86.685915426630473</v>
      </c>
      <c r="AD9" s="38">
        <f t="shared" si="0"/>
        <v>10.751866971399599</v>
      </c>
      <c r="AE9" s="38">
        <f t="shared" si="0"/>
        <v>0</v>
      </c>
      <c r="AF9" s="38">
        <f t="shared" si="0"/>
        <v>73.25512179272495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4.9914735507185037</v>
      </c>
      <c r="AM9" s="38">
        <f t="shared" si="0"/>
        <v>46.448350928998181</v>
      </c>
      <c r="AN9" s="38">
        <f t="shared" si="0"/>
        <v>382.16589700256361</v>
      </c>
      <c r="AO9" s="38">
        <f t="shared" si="0"/>
        <v>0</v>
      </c>
      <c r="AP9" s="38">
        <f t="shared" si="0"/>
        <v>39.591356503857661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5.5482216496167975</v>
      </c>
      <c r="AW9" s="38">
        <f>(SUM(AW8))</f>
        <v>466.36023404703991</v>
      </c>
      <c r="AX9" s="38">
        <f t="shared" si="0"/>
        <v>10.677336458733102</v>
      </c>
      <c r="AY9" s="38">
        <f t="shared" si="0"/>
        <v>0</v>
      </c>
      <c r="AZ9" s="38">
        <f t="shared" si="0"/>
        <v>54.160932474162415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1.5696758508256008</v>
      </c>
      <c r="BG9" s="38">
        <f t="shared" si="0"/>
        <v>59.046701466966489</v>
      </c>
      <c r="BH9" s="38">
        <f t="shared" si="0"/>
        <v>29.311186574166399</v>
      </c>
      <c r="BI9" s="38">
        <f t="shared" si="0"/>
        <v>0</v>
      </c>
      <c r="BJ9" s="38">
        <f t="shared" si="0"/>
        <v>2.9996726450321005</v>
      </c>
      <c r="BK9" s="36">
        <f>SUM(BK8)</f>
        <v>6027.9713084648902</v>
      </c>
    </row>
    <row r="10" spans="1:107">
      <c r="A10" s="17" t="s">
        <v>81</v>
      </c>
      <c r="B10" s="25" t="s">
        <v>3</v>
      </c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5"/>
    </row>
    <row r="11" spans="1:107">
      <c r="A11" s="17"/>
      <c r="B11" s="34" t="s">
        <v>106</v>
      </c>
      <c r="C11" s="40">
        <v>0</v>
      </c>
      <c r="D11" s="40">
        <v>6.7349978344999002</v>
      </c>
      <c r="E11" s="40">
        <v>0</v>
      </c>
      <c r="F11" s="40">
        <v>0</v>
      </c>
      <c r="G11" s="40">
        <v>0</v>
      </c>
      <c r="H11" s="40">
        <v>0.16411307543270001</v>
      </c>
      <c r="I11" s="40">
        <v>3.8308615311333001</v>
      </c>
      <c r="J11" s="40">
        <v>0</v>
      </c>
      <c r="K11" s="40">
        <v>0</v>
      </c>
      <c r="L11" s="40">
        <v>1.7084425033300002E-2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0.18234301146610002</v>
      </c>
      <c r="S11" s="40">
        <v>2.52733139666E-2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0.76162187763210043</v>
      </c>
      <c r="AC11" s="40">
        <v>0.1860605689665</v>
      </c>
      <c r="AD11" s="40">
        <v>0</v>
      </c>
      <c r="AE11" s="40">
        <v>0</v>
      </c>
      <c r="AF11" s="40">
        <v>0.66775373796650006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0.82417514566459982</v>
      </c>
      <c r="AM11" s="40">
        <v>5.0291920699999999E-2</v>
      </c>
      <c r="AN11" s="40">
        <v>3.7881956847998999</v>
      </c>
      <c r="AO11" s="40">
        <v>0</v>
      </c>
      <c r="AP11" s="40">
        <v>0.41019516913329995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0.7383720830978</v>
      </c>
      <c r="AW11" s="40">
        <v>5.1790644678999005</v>
      </c>
      <c r="AX11" s="40">
        <v>0</v>
      </c>
      <c r="AY11" s="40">
        <v>0</v>
      </c>
      <c r="AZ11" s="40">
        <v>0.9774775401996002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0.15174596276600003</v>
      </c>
      <c r="BG11" s="40">
        <v>2.0643162086331999</v>
      </c>
      <c r="BH11" s="40">
        <v>0.20072604869999999</v>
      </c>
      <c r="BI11" s="40">
        <v>0</v>
      </c>
      <c r="BJ11" s="40">
        <v>0</v>
      </c>
      <c r="BK11" s="41">
        <f>SUM(C11:BJ11)</f>
        <v>26.954669607691301</v>
      </c>
      <c r="BL11" s="42"/>
      <c r="BO11" s="42"/>
    </row>
    <row r="12" spans="1:107">
      <c r="A12" s="17"/>
      <c r="B12" s="26" t="s">
        <v>90</v>
      </c>
      <c r="C12" s="38">
        <f t="shared" ref="C12:BJ12" si="1">SUM(C11)</f>
        <v>0</v>
      </c>
      <c r="D12" s="38">
        <f t="shared" si="1"/>
        <v>6.7349978344999002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0.16411307543270001</v>
      </c>
      <c r="I12" s="38">
        <f t="shared" si="1"/>
        <v>3.8308615311333001</v>
      </c>
      <c r="J12" s="38">
        <f t="shared" si="1"/>
        <v>0</v>
      </c>
      <c r="K12" s="38">
        <f t="shared" si="1"/>
        <v>0</v>
      </c>
      <c r="L12" s="38">
        <f t="shared" si="1"/>
        <v>1.7084425033300002E-2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0.18234301146610002</v>
      </c>
      <c r="S12" s="38">
        <f t="shared" si="1"/>
        <v>2.52733139666E-2</v>
      </c>
      <c r="T12" s="38">
        <f t="shared" si="1"/>
        <v>0</v>
      </c>
      <c r="U12" s="38">
        <f t="shared" si="1"/>
        <v>0</v>
      </c>
      <c r="V12" s="38">
        <f t="shared" si="1"/>
        <v>0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0.76162187763210043</v>
      </c>
      <c r="AC12" s="38">
        <f t="shared" si="1"/>
        <v>0.1860605689665</v>
      </c>
      <c r="AD12" s="38">
        <f t="shared" si="1"/>
        <v>0</v>
      </c>
      <c r="AE12" s="38">
        <f t="shared" si="1"/>
        <v>0</v>
      </c>
      <c r="AF12" s="38">
        <f t="shared" si="1"/>
        <v>0.66775373796650006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0.82417514566459982</v>
      </c>
      <c r="AM12" s="38">
        <f t="shared" si="1"/>
        <v>5.0291920699999999E-2</v>
      </c>
      <c r="AN12" s="38">
        <f t="shared" si="1"/>
        <v>3.7881956847998999</v>
      </c>
      <c r="AO12" s="38">
        <f t="shared" si="1"/>
        <v>0</v>
      </c>
      <c r="AP12" s="38">
        <f t="shared" si="1"/>
        <v>0.41019516913329995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0.7383720830978</v>
      </c>
      <c r="AW12" s="38">
        <f>(SUM(AW11))</f>
        <v>5.1790644678999005</v>
      </c>
      <c r="AX12" s="38">
        <f t="shared" si="1"/>
        <v>0</v>
      </c>
      <c r="AY12" s="38">
        <f t="shared" si="1"/>
        <v>0</v>
      </c>
      <c r="AZ12" s="38">
        <f t="shared" si="1"/>
        <v>0.9774775401996002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0.15174596276600003</v>
      </c>
      <c r="BG12" s="38">
        <f t="shared" si="1"/>
        <v>2.0643162086331999</v>
      </c>
      <c r="BH12" s="38">
        <f t="shared" si="1"/>
        <v>0.20072604869999999</v>
      </c>
      <c r="BI12" s="38">
        <f t="shared" si="1"/>
        <v>0</v>
      </c>
      <c r="BJ12" s="38">
        <f t="shared" si="1"/>
        <v>0</v>
      </c>
      <c r="BK12" s="39">
        <f>SUM(BK11)</f>
        <v>26.954669607691301</v>
      </c>
    </row>
    <row r="13" spans="1:107">
      <c r="A13" s="17" t="s">
        <v>82</v>
      </c>
      <c r="B13" s="25" t="s">
        <v>10</v>
      </c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5"/>
    </row>
    <row r="14" spans="1:107">
      <c r="A14" s="17"/>
      <c r="B14" s="26" t="s">
        <v>40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1">
        <f t="shared" ref="BK14" si="2">SUM(C14:BJ14)</f>
        <v>0</v>
      </c>
    </row>
    <row r="15" spans="1:107">
      <c r="A15" s="17"/>
      <c r="B15" s="26" t="s">
        <v>97</v>
      </c>
      <c r="C15" s="39">
        <f t="shared" ref="C15:AH15" si="3">SUM(C14:C14)</f>
        <v>0</v>
      </c>
      <c r="D15" s="39">
        <f t="shared" si="3"/>
        <v>0</v>
      </c>
      <c r="E15" s="39">
        <f t="shared" si="3"/>
        <v>0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39">
        <f t="shared" si="3"/>
        <v>0</v>
      </c>
      <c r="T15" s="39">
        <f t="shared" si="3"/>
        <v>0</v>
      </c>
      <c r="U15" s="39">
        <f t="shared" si="3"/>
        <v>0</v>
      </c>
      <c r="V15" s="39">
        <f t="shared" si="3"/>
        <v>0</v>
      </c>
      <c r="W15" s="39">
        <f t="shared" si="3"/>
        <v>0</v>
      </c>
      <c r="X15" s="39">
        <f t="shared" si="3"/>
        <v>0</v>
      </c>
      <c r="Y15" s="39">
        <f t="shared" si="3"/>
        <v>0</v>
      </c>
      <c r="Z15" s="39">
        <f t="shared" si="3"/>
        <v>0</v>
      </c>
      <c r="AA15" s="39">
        <f t="shared" si="3"/>
        <v>0</v>
      </c>
      <c r="AB15" s="39">
        <f t="shared" si="3"/>
        <v>0</v>
      </c>
      <c r="AC15" s="39">
        <f t="shared" si="3"/>
        <v>0</v>
      </c>
      <c r="AD15" s="39">
        <f t="shared" si="3"/>
        <v>0</v>
      </c>
      <c r="AE15" s="39">
        <f t="shared" si="3"/>
        <v>0</v>
      </c>
      <c r="AF15" s="39">
        <f t="shared" si="3"/>
        <v>0</v>
      </c>
      <c r="AG15" s="39">
        <f t="shared" si="3"/>
        <v>0</v>
      </c>
      <c r="AH15" s="39">
        <f t="shared" si="3"/>
        <v>0</v>
      </c>
      <c r="AI15" s="39">
        <f t="shared" ref="AI15:BK15" si="4">SUM(AI14:AI14)</f>
        <v>0</v>
      </c>
      <c r="AJ15" s="39">
        <f t="shared" si="4"/>
        <v>0</v>
      </c>
      <c r="AK15" s="39">
        <f t="shared" si="4"/>
        <v>0</v>
      </c>
      <c r="AL15" s="39">
        <f t="shared" si="4"/>
        <v>0</v>
      </c>
      <c r="AM15" s="39">
        <f t="shared" si="4"/>
        <v>0</v>
      </c>
      <c r="AN15" s="39">
        <f t="shared" si="4"/>
        <v>0</v>
      </c>
      <c r="AO15" s="39">
        <f t="shared" si="4"/>
        <v>0</v>
      </c>
      <c r="AP15" s="39">
        <f t="shared" si="4"/>
        <v>0</v>
      </c>
      <c r="AQ15" s="39">
        <f t="shared" si="4"/>
        <v>0</v>
      </c>
      <c r="AR15" s="39">
        <f t="shared" si="4"/>
        <v>0</v>
      </c>
      <c r="AS15" s="39">
        <f t="shared" si="4"/>
        <v>0</v>
      </c>
      <c r="AT15" s="39">
        <f t="shared" si="4"/>
        <v>0</v>
      </c>
      <c r="AU15" s="39">
        <f t="shared" si="4"/>
        <v>0</v>
      </c>
      <c r="AV15" s="39">
        <f t="shared" si="4"/>
        <v>0</v>
      </c>
      <c r="AW15" s="39">
        <f t="shared" si="4"/>
        <v>0</v>
      </c>
      <c r="AX15" s="39">
        <f t="shared" si="4"/>
        <v>0</v>
      </c>
      <c r="AY15" s="39">
        <f t="shared" si="4"/>
        <v>0</v>
      </c>
      <c r="AZ15" s="39">
        <f t="shared" si="4"/>
        <v>0</v>
      </c>
      <c r="BA15" s="39">
        <f t="shared" si="4"/>
        <v>0</v>
      </c>
      <c r="BB15" s="39">
        <f t="shared" si="4"/>
        <v>0</v>
      </c>
      <c r="BC15" s="39">
        <f t="shared" si="4"/>
        <v>0</v>
      </c>
      <c r="BD15" s="39">
        <f t="shared" si="4"/>
        <v>0</v>
      </c>
      <c r="BE15" s="39">
        <f t="shared" si="4"/>
        <v>0</v>
      </c>
      <c r="BF15" s="39">
        <f t="shared" si="4"/>
        <v>0</v>
      </c>
      <c r="BG15" s="39">
        <f t="shared" si="4"/>
        <v>0</v>
      </c>
      <c r="BH15" s="39">
        <f t="shared" si="4"/>
        <v>0</v>
      </c>
      <c r="BI15" s="39">
        <f t="shared" si="4"/>
        <v>0</v>
      </c>
      <c r="BJ15" s="39">
        <f t="shared" si="4"/>
        <v>0</v>
      </c>
      <c r="BK15" s="39">
        <f t="shared" si="4"/>
        <v>0</v>
      </c>
    </row>
    <row r="16" spans="1:107">
      <c r="A16" s="17" t="s">
        <v>83</v>
      </c>
      <c r="B16" s="25" t="s">
        <v>15</v>
      </c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5"/>
    </row>
    <row r="17" spans="1:67">
      <c r="A17" s="17"/>
      <c r="B17" s="26" t="s">
        <v>40</v>
      </c>
      <c r="C17" s="36">
        <v>0</v>
      </c>
      <c r="D17" s="35">
        <v>0</v>
      </c>
      <c r="E17" s="35">
        <v>0</v>
      </c>
      <c r="F17" s="35">
        <v>0</v>
      </c>
      <c r="G17" s="37">
        <v>0</v>
      </c>
      <c r="H17" s="36">
        <v>0</v>
      </c>
      <c r="I17" s="35">
        <v>0</v>
      </c>
      <c r="J17" s="35">
        <v>0</v>
      </c>
      <c r="K17" s="35">
        <v>0</v>
      </c>
      <c r="L17" s="37">
        <v>0</v>
      </c>
      <c r="M17" s="36">
        <v>0</v>
      </c>
      <c r="N17" s="35">
        <v>0</v>
      </c>
      <c r="O17" s="35">
        <v>0</v>
      </c>
      <c r="P17" s="35">
        <v>0</v>
      </c>
      <c r="Q17" s="37">
        <v>0</v>
      </c>
      <c r="R17" s="36">
        <v>0</v>
      </c>
      <c r="S17" s="35">
        <v>0</v>
      </c>
      <c r="T17" s="35">
        <v>0</v>
      </c>
      <c r="U17" s="35">
        <v>0</v>
      </c>
      <c r="V17" s="37">
        <v>0</v>
      </c>
      <c r="W17" s="36">
        <v>0</v>
      </c>
      <c r="X17" s="35">
        <v>0</v>
      </c>
      <c r="Y17" s="35">
        <v>0</v>
      </c>
      <c r="Z17" s="35">
        <v>0</v>
      </c>
      <c r="AA17" s="37">
        <v>0</v>
      </c>
      <c r="AB17" s="36">
        <v>0</v>
      </c>
      <c r="AC17" s="35">
        <v>0</v>
      </c>
      <c r="AD17" s="35">
        <v>0</v>
      </c>
      <c r="AE17" s="35">
        <v>0</v>
      </c>
      <c r="AF17" s="37">
        <v>0</v>
      </c>
      <c r="AG17" s="36">
        <v>0</v>
      </c>
      <c r="AH17" s="35">
        <v>0</v>
      </c>
      <c r="AI17" s="35">
        <v>0</v>
      </c>
      <c r="AJ17" s="35">
        <v>0</v>
      </c>
      <c r="AK17" s="37">
        <v>0</v>
      </c>
      <c r="AL17" s="36">
        <v>0</v>
      </c>
      <c r="AM17" s="35">
        <v>0</v>
      </c>
      <c r="AN17" s="35">
        <v>0</v>
      </c>
      <c r="AO17" s="35">
        <v>0</v>
      </c>
      <c r="AP17" s="37">
        <v>0</v>
      </c>
      <c r="AQ17" s="36">
        <v>0</v>
      </c>
      <c r="AR17" s="35">
        <v>0</v>
      </c>
      <c r="AS17" s="35">
        <v>0</v>
      </c>
      <c r="AT17" s="35">
        <v>0</v>
      </c>
      <c r="AU17" s="37">
        <v>0</v>
      </c>
      <c r="AV17" s="36">
        <v>0</v>
      </c>
      <c r="AW17" s="35">
        <v>0</v>
      </c>
      <c r="AX17" s="35">
        <v>0</v>
      </c>
      <c r="AY17" s="35">
        <v>0</v>
      </c>
      <c r="AZ17" s="37">
        <v>0</v>
      </c>
      <c r="BA17" s="36">
        <v>0</v>
      </c>
      <c r="BB17" s="35">
        <v>0</v>
      </c>
      <c r="BC17" s="35">
        <v>0</v>
      </c>
      <c r="BD17" s="35">
        <v>0</v>
      </c>
      <c r="BE17" s="37">
        <v>0</v>
      </c>
      <c r="BF17" s="36">
        <v>0</v>
      </c>
      <c r="BG17" s="35">
        <v>0</v>
      </c>
      <c r="BH17" s="35">
        <v>0</v>
      </c>
      <c r="BI17" s="35">
        <v>0</v>
      </c>
      <c r="BJ17" s="37">
        <v>0</v>
      </c>
      <c r="BK17" s="41">
        <f>SUM(C17:BJ17)</f>
        <v>0</v>
      </c>
    </row>
    <row r="18" spans="1:67">
      <c r="A18" s="17"/>
      <c r="B18" s="26" t="s">
        <v>96</v>
      </c>
      <c r="C18" s="38">
        <f t="shared" ref="C18:BJ18" si="5">SUM(C17)</f>
        <v>0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38">
        <f t="shared" si="5"/>
        <v>0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5"/>
        <v>0</v>
      </c>
      <c r="AO18" s="38">
        <f t="shared" si="5"/>
        <v>0</v>
      </c>
      <c r="AP18" s="38">
        <f t="shared" si="5"/>
        <v>0</v>
      </c>
      <c r="AQ18" s="38">
        <f t="shared" si="5"/>
        <v>0</v>
      </c>
      <c r="AR18" s="38">
        <f t="shared" si="5"/>
        <v>0</v>
      </c>
      <c r="AS18" s="38">
        <f t="shared" si="5"/>
        <v>0</v>
      </c>
      <c r="AT18" s="38">
        <f t="shared" si="5"/>
        <v>0</v>
      </c>
      <c r="AU18" s="38">
        <f t="shared" si="5"/>
        <v>0</v>
      </c>
      <c r="AV18" s="38">
        <f t="shared" si="5"/>
        <v>0</v>
      </c>
      <c r="AW18" s="38">
        <f t="shared" si="5"/>
        <v>0</v>
      </c>
      <c r="AX18" s="38">
        <f t="shared" si="5"/>
        <v>0</v>
      </c>
      <c r="AY18" s="38">
        <f t="shared" si="5"/>
        <v>0</v>
      </c>
      <c r="AZ18" s="38">
        <f t="shared" si="5"/>
        <v>0</v>
      </c>
      <c r="BA18" s="38">
        <f t="shared" si="5"/>
        <v>0</v>
      </c>
      <c r="BB18" s="38">
        <f t="shared" si="5"/>
        <v>0</v>
      </c>
      <c r="BC18" s="38">
        <f t="shared" si="5"/>
        <v>0</v>
      </c>
      <c r="BD18" s="38">
        <f t="shared" si="5"/>
        <v>0</v>
      </c>
      <c r="BE18" s="38">
        <f t="shared" si="5"/>
        <v>0</v>
      </c>
      <c r="BF18" s="38">
        <f t="shared" si="5"/>
        <v>0</v>
      </c>
      <c r="BG18" s="38">
        <f t="shared" si="5"/>
        <v>0</v>
      </c>
      <c r="BH18" s="38">
        <f t="shared" si="5"/>
        <v>0</v>
      </c>
      <c r="BI18" s="38">
        <f t="shared" si="5"/>
        <v>0</v>
      </c>
      <c r="BJ18" s="38">
        <f t="shared" si="5"/>
        <v>0</v>
      </c>
      <c r="BK18" s="39">
        <f>SUM(BK17)</f>
        <v>0</v>
      </c>
    </row>
    <row r="19" spans="1:67">
      <c r="A19" s="17" t="s">
        <v>85</v>
      </c>
      <c r="B19" s="33" t="s">
        <v>101</v>
      </c>
      <c r="C19" s="6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</row>
    <row r="20" spans="1:67">
      <c r="A20" s="17"/>
      <c r="B20" s="26" t="s">
        <v>40</v>
      </c>
      <c r="C20" s="36">
        <v>0</v>
      </c>
      <c r="D20" s="35">
        <v>0</v>
      </c>
      <c r="E20" s="35">
        <v>0</v>
      </c>
      <c r="F20" s="35">
        <v>0</v>
      </c>
      <c r="G20" s="37">
        <v>0</v>
      </c>
      <c r="H20" s="36">
        <v>0</v>
      </c>
      <c r="I20" s="35">
        <v>0</v>
      </c>
      <c r="J20" s="35">
        <v>0</v>
      </c>
      <c r="K20" s="35">
        <v>0</v>
      </c>
      <c r="L20" s="37">
        <v>0</v>
      </c>
      <c r="M20" s="36">
        <v>0</v>
      </c>
      <c r="N20" s="35">
        <v>0</v>
      </c>
      <c r="O20" s="35">
        <v>0</v>
      </c>
      <c r="P20" s="35">
        <v>0</v>
      </c>
      <c r="Q20" s="37">
        <v>0</v>
      </c>
      <c r="R20" s="36">
        <v>0</v>
      </c>
      <c r="S20" s="35">
        <v>0</v>
      </c>
      <c r="T20" s="35">
        <v>0</v>
      </c>
      <c r="U20" s="35">
        <v>0</v>
      </c>
      <c r="V20" s="37">
        <v>0</v>
      </c>
      <c r="W20" s="36">
        <v>0</v>
      </c>
      <c r="X20" s="35">
        <v>0</v>
      </c>
      <c r="Y20" s="35">
        <v>0</v>
      </c>
      <c r="Z20" s="35">
        <v>0</v>
      </c>
      <c r="AA20" s="37">
        <v>0</v>
      </c>
      <c r="AB20" s="36">
        <v>0</v>
      </c>
      <c r="AC20" s="35">
        <v>0</v>
      </c>
      <c r="AD20" s="35">
        <v>0</v>
      </c>
      <c r="AE20" s="35">
        <v>0</v>
      </c>
      <c r="AF20" s="37">
        <v>0</v>
      </c>
      <c r="AG20" s="36">
        <v>0</v>
      </c>
      <c r="AH20" s="35">
        <v>0</v>
      </c>
      <c r="AI20" s="35">
        <v>0</v>
      </c>
      <c r="AJ20" s="35">
        <v>0</v>
      </c>
      <c r="AK20" s="37">
        <v>0</v>
      </c>
      <c r="AL20" s="36">
        <v>0</v>
      </c>
      <c r="AM20" s="35">
        <v>0</v>
      </c>
      <c r="AN20" s="35">
        <v>0</v>
      </c>
      <c r="AO20" s="35">
        <v>0</v>
      </c>
      <c r="AP20" s="37">
        <v>0</v>
      </c>
      <c r="AQ20" s="36">
        <v>0</v>
      </c>
      <c r="AR20" s="35">
        <v>0</v>
      </c>
      <c r="AS20" s="35">
        <v>0</v>
      </c>
      <c r="AT20" s="35">
        <v>0</v>
      </c>
      <c r="AU20" s="37">
        <v>0</v>
      </c>
      <c r="AV20" s="36">
        <v>0</v>
      </c>
      <c r="AW20" s="35">
        <v>0</v>
      </c>
      <c r="AX20" s="35">
        <v>0</v>
      </c>
      <c r="AY20" s="35">
        <v>0</v>
      </c>
      <c r="AZ20" s="37">
        <v>0</v>
      </c>
      <c r="BA20" s="36">
        <v>0</v>
      </c>
      <c r="BB20" s="35">
        <v>0</v>
      </c>
      <c r="BC20" s="35">
        <v>0</v>
      </c>
      <c r="BD20" s="35">
        <v>0</v>
      </c>
      <c r="BE20" s="37">
        <v>0</v>
      </c>
      <c r="BF20" s="36">
        <v>0</v>
      </c>
      <c r="BG20" s="35">
        <v>0</v>
      </c>
      <c r="BH20" s="35">
        <v>0</v>
      </c>
      <c r="BI20" s="35">
        <v>0</v>
      </c>
      <c r="BJ20" s="37">
        <v>0</v>
      </c>
      <c r="BK20" s="41">
        <f>SUM(C20:BJ20)</f>
        <v>0</v>
      </c>
    </row>
    <row r="21" spans="1:67">
      <c r="A21" s="17"/>
      <c r="B21" s="26" t="s">
        <v>95</v>
      </c>
      <c r="C21" s="38">
        <f t="shared" ref="C21:BJ21" si="6">SUM(C20)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0</v>
      </c>
      <c r="BJ21" s="38">
        <f t="shared" si="6"/>
        <v>0</v>
      </c>
      <c r="BK21" s="39">
        <f>SUM(BK20)</f>
        <v>0</v>
      </c>
    </row>
    <row r="22" spans="1:67">
      <c r="A22" s="17" t="s">
        <v>86</v>
      </c>
      <c r="B22" s="25" t="s">
        <v>16</v>
      </c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5"/>
    </row>
    <row r="23" spans="1:67">
      <c r="A23" s="17"/>
      <c r="B23" s="34" t="s">
        <v>107</v>
      </c>
      <c r="C23" s="40">
        <v>0</v>
      </c>
      <c r="D23" s="40">
        <v>0.63366440700000004</v>
      </c>
      <c r="E23" s="40">
        <v>0</v>
      </c>
      <c r="F23" s="40">
        <v>0</v>
      </c>
      <c r="G23" s="40">
        <v>0</v>
      </c>
      <c r="H23" s="40">
        <v>0.36151402516500009</v>
      </c>
      <c r="I23" s="40">
        <v>0</v>
      </c>
      <c r="J23" s="40">
        <v>0.82462033446659999</v>
      </c>
      <c r="K23" s="40">
        <v>0</v>
      </c>
      <c r="L23" s="40">
        <v>0.69359824089959987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0.67279908236460007</v>
      </c>
      <c r="S23" s="40">
        <v>1.0301582373999998</v>
      </c>
      <c r="T23" s="40">
        <v>1.0740668503000002</v>
      </c>
      <c r="U23" s="40">
        <v>0</v>
      </c>
      <c r="V23" s="40">
        <v>0.69711024289979995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3.668016781161298</v>
      </c>
      <c r="AC23" s="40">
        <v>0.69864438896650005</v>
      </c>
      <c r="AD23" s="40">
        <v>1.5600007816332999</v>
      </c>
      <c r="AE23" s="40">
        <v>0</v>
      </c>
      <c r="AF23" s="40">
        <v>16.380835973663903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8.988602428348214</v>
      </c>
      <c r="AM23" s="40">
        <v>1.4638677129665001</v>
      </c>
      <c r="AN23" s="40">
        <v>0</v>
      </c>
      <c r="AO23" s="40">
        <v>0</v>
      </c>
      <c r="AP23" s="40">
        <v>15.156706117062003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9.1539164507883921</v>
      </c>
      <c r="AW23" s="40">
        <v>31.810783318866093</v>
      </c>
      <c r="AX23" s="40">
        <v>4.1056821321000001</v>
      </c>
      <c r="AY23" s="40">
        <v>0</v>
      </c>
      <c r="AZ23" s="40">
        <v>26.795520473396298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1.7299359007968995</v>
      </c>
      <c r="BG23" s="40">
        <v>2.5308169092332</v>
      </c>
      <c r="BH23" s="40">
        <v>1.5638748147666</v>
      </c>
      <c r="BI23" s="40">
        <v>0</v>
      </c>
      <c r="BJ23" s="40">
        <v>3.1048770560327994</v>
      </c>
      <c r="BK23" s="41">
        <f>SUM(C23:BJ23)</f>
        <v>134.69961266027758</v>
      </c>
      <c r="BL23" s="42"/>
      <c r="BN23" s="42"/>
    </row>
    <row r="24" spans="1:67">
      <c r="A24" s="17"/>
      <c r="B24" s="34" t="s">
        <v>108</v>
      </c>
      <c r="C24" s="40">
        <v>0</v>
      </c>
      <c r="D24" s="40">
        <v>0.6074228542333</v>
      </c>
      <c r="E24" s="40">
        <v>0</v>
      </c>
      <c r="F24" s="40">
        <v>0</v>
      </c>
      <c r="G24" s="40">
        <v>0</v>
      </c>
      <c r="H24" s="40">
        <v>0.14253747843289999</v>
      </c>
      <c r="I24" s="40">
        <v>0</v>
      </c>
      <c r="J24" s="40">
        <v>0</v>
      </c>
      <c r="K24" s="40">
        <v>0</v>
      </c>
      <c r="L24" s="40">
        <v>0.24864482126659998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0.1129075566656</v>
      </c>
      <c r="S24" s="40">
        <v>0</v>
      </c>
      <c r="T24" s="40">
        <v>0.39665640103330002</v>
      </c>
      <c r="U24" s="40">
        <v>0</v>
      </c>
      <c r="V24" s="40">
        <v>6.7876514433299992E-2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2.6268778436195981</v>
      </c>
      <c r="AC24" s="40">
        <v>0.20253459333319998</v>
      </c>
      <c r="AD24" s="40">
        <v>0</v>
      </c>
      <c r="AE24" s="40">
        <v>0</v>
      </c>
      <c r="AF24" s="40">
        <v>3.3533677611322008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2.6309733890489979</v>
      </c>
      <c r="AM24" s="40">
        <v>0.52120599616639995</v>
      </c>
      <c r="AN24" s="40">
        <v>7.2333783333299997E-2</v>
      </c>
      <c r="AO24" s="40">
        <v>0</v>
      </c>
      <c r="AP24" s="40">
        <v>1.5806583643662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3.2611096598212992</v>
      </c>
      <c r="AW24" s="40">
        <v>5.8540131952998005</v>
      </c>
      <c r="AX24" s="40">
        <v>0</v>
      </c>
      <c r="AY24" s="40">
        <v>0</v>
      </c>
      <c r="AZ24" s="40">
        <v>7.0015409734651994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0.67143771792789975</v>
      </c>
      <c r="BG24" s="40">
        <v>0.23664183543329997</v>
      </c>
      <c r="BH24" s="40">
        <v>0.49894658483330001</v>
      </c>
      <c r="BI24" s="40">
        <v>0</v>
      </c>
      <c r="BJ24" s="40">
        <v>0.85783246799969992</v>
      </c>
      <c r="BK24" s="41">
        <f>SUM(C24:BJ24)</f>
        <v>30.945519791845399</v>
      </c>
      <c r="BL24" s="42"/>
      <c r="BM24" s="43"/>
      <c r="BN24" s="42"/>
    </row>
    <row r="25" spans="1:67">
      <c r="A25" s="17"/>
      <c r="B25" s="34" t="s">
        <v>109</v>
      </c>
      <c r="C25" s="40">
        <v>0</v>
      </c>
      <c r="D25" s="40">
        <v>0.5964592406</v>
      </c>
      <c r="E25" s="40">
        <v>0</v>
      </c>
      <c r="F25" s="40">
        <v>0</v>
      </c>
      <c r="G25" s="40">
        <v>0</v>
      </c>
      <c r="H25" s="40">
        <v>4.1936552866299999E-2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3.6735846599699994E-2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0.6635905537304001</v>
      </c>
      <c r="AC25" s="40">
        <v>0.2459043983666</v>
      </c>
      <c r="AD25" s="40">
        <v>0</v>
      </c>
      <c r="AE25" s="40">
        <v>0</v>
      </c>
      <c r="AF25" s="40">
        <v>1.0156035264329999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1.8325849408244996</v>
      </c>
      <c r="AM25" s="40">
        <v>4.81025993</v>
      </c>
      <c r="AN25" s="40">
        <v>0</v>
      </c>
      <c r="AO25" s="40">
        <v>0</v>
      </c>
      <c r="AP25" s="40">
        <v>1.5976552331327001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4.9419240848231958</v>
      </c>
      <c r="AW25" s="40">
        <v>2.6436045360995006</v>
      </c>
      <c r="AX25" s="40">
        <v>0</v>
      </c>
      <c r="AY25" s="40">
        <v>0</v>
      </c>
      <c r="AZ25" s="40">
        <v>4.8310936863980984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1.0414179634952996</v>
      </c>
      <c r="BG25" s="40">
        <v>0</v>
      </c>
      <c r="BH25" s="40">
        <v>0</v>
      </c>
      <c r="BI25" s="40">
        <v>0</v>
      </c>
      <c r="BJ25" s="40">
        <v>0.77322284743309988</v>
      </c>
      <c r="BK25" s="41">
        <f>SUM(C25:BJ25)</f>
        <v>25.071993340802393</v>
      </c>
      <c r="BM25" s="42"/>
      <c r="BO25" s="42"/>
    </row>
    <row r="26" spans="1:67">
      <c r="A26" s="17"/>
      <c r="B26" s="34" t="s">
        <v>110</v>
      </c>
      <c r="C26" s="40">
        <v>0</v>
      </c>
      <c r="D26" s="40">
        <v>7.8247595734332993</v>
      </c>
      <c r="E26" s="40">
        <v>0</v>
      </c>
      <c r="F26" s="40">
        <v>0</v>
      </c>
      <c r="G26" s="40">
        <v>0</v>
      </c>
      <c r="H26" s="40">
        <v>0.38884970609860003</v>
      </c>
      <c r="I26" s="40">
        <v>8.2847886570999005</v>
      </c>
      <c r="J26" s="40">
        <v>7.0483493446333005</v>
      </c>
      <c r="K26" s="40">
        <v>0</v>
      </c>
      <c r="L26" s="40">
        <v>1.4687707835996002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0.21198775833249994</v>
      </c>
      <c r="S26" s="40">
        <v>0.67011243053329994</v>
      </c>
      <c r="T26" s="40">
        <v>0.24208715453329999</v>
      </c>
      <c r="U26" s="40">
        <v>0</v>
      </c>
      <c r="V26" s="40">
        <v>0.54032322709989999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0.77101819319859999</v>
      </c>
      <c r="AC26" s="40">
        <v>1.1267152244665</v>
      </c>
      <c r="AD26" s="40">
        <v>0</v>
      </c>
      <c r="AE26" s="40">
        <v>0</v>
      </c>
      <c r="AF26" s="40">
        <v>6.7331141199986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0.5662899106985001</v>
      </c>
      <c r="AM26" s="40">
        <v>0.1803669625332</v>
      </c>
      <c r="AN26" s="40">
        <v>4.3318164598331999</v>
      </c>
      <c r="AO26" s="40">
        <v>0</v>
      </c>
      <c r="AP26" s="40">
        <v>3.6510577642323003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1.6820280293613996</v>
      </c>
      <c r="AW26" s="40">
        <v>14.343828678933001</v>
      </c>
      <c r="AX26" s="40">
        <v>0</v>
      </c>
      <c r="AY26" s="40">
        <v>0</v>
      </c>
      <c r="AZ26" s="40">
        <v>8.7984931690320991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0.60852830089799981</v>
      </c>
      <c r="BG26" s="40">
        <v>3.9280801411333002</v>
      </c>
      <c r="BH26" s="40">
        <v>0</v>
      </c>
      <c r="BI26" s="40">
        <v>0</v>
      </c>
      <c r="BJ26" s="40">
        <v>1.5406921289663</v>
      </c>
      <c r="BK26" s="41">
        <f>SUM(C26:BJ26)</f>
        <v>74.942057718648698</v>
      </c>
      <c r="BM26" s="42"/>
      <c r="BO26" s="42"/>
    </row>
    <row r="27" spans="1:67">
      <c r="A27" s="17"/>
      <c r="B27" s="34" t="s">
        <v>111</v>
      </c>
      <c r="C27" s="40">
        <v>0</v>
      </c>
      <c r="D27" s="40">
        <v>0.63076782839989998</v>
      </c>
      <c r="E27" s="40">
        <v>28.519287830466599</v>
      </c>
      <c r="F27" s="40">
        <v>0</v>
      </c>
      <c r="G27" s="40">
        <v>0</v>
      </c>
      <c r="H27" s="40">
        <v>1.2194217792626996</v>
      </c>
      <c r="I27" s="40">
        <v>126.48516629691079</v>
      </c>
      <c r="J27" s="40">
        <v>39.723082388535261</v>
      </c>
      <c r="K27" s="40">
        <v>0</v>
      </c>
      <c r="L27" s="40">
        <v>9.5128712208313004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1.8555867665939993</v>
      </c>
      <c r="S27" s="40">
        <v>27.876539780766404</v>
      </c>
      <c r="T27" s="40">
        <v>155.2985304794997</v>
      </c>
      <c r="U27" s="40">
        <v>0</v>
      </c>
      <c r="V27" s="40">
        <v>2.1978892522992002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3.0488801683603004</v>
      </c>
      <c r="AC27" s="40">
        <v>29.145151262231696</v>
      </c>
      <c r="AD27" s="40">
        <v>0.50391311073330003</v>
      </c>
      <c r="AE27" s="40">
        <v>0</v>
      </c>
      <c r="AF27" s="40">
        <v>69.470845644260095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4.6595938107209021</v>
      </c>
      <c r="AM27" s="40">
        <v>7.637134375531998</v>
      </c>
      <c r="AN27" s="40">
        <v>36.503208767166008</v>
      </c>
      <c r="AO27" s="40">
        <v>0</v>
      </c>
      <c r="AP27" s="40">
        <v>23.073106646493503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10.074055245039691</v>
      </c>
      <c r="AW27" s="40">
        <v>103.40251159039897</v>
      </c>
      <c r="AX27" s="40">
        <v>2.6856535160999</v>
      </c>
      <c r="AY27" s="40">
        <v>0</v>
      </c>
      <c r="AZ27" s="40">
        <v>33.862536581090694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2.813530343887102</v>
      </c>
      <c r="BG27" s="40">
        <v>12.792117631566001</v>
      </c>
      <c r="BH27" s="40">
        <v>13.874924913733102</v>
      </c>
      <c r="BI27" s="40">
        <v>0</v>
      </c>
      <c r="BJ27" s="40">
        <v>10.9886716392968</v>
      </c>
      <c r="BK27" s="41">
        <f>SUM(C27:BJ27)</f>
        <v>757.85497887017618</v>
      </c>
      <c r="BL27" s="42"/>
      <c r="BN27" s="42"/>
    </row>
    <row r="28" spans="1:67">
      <c r="A28" s="17"/>
      <c r="B28" s="26" t="s">
        <v>94</v>
      </c>
      <c r="C28" s="38">
        <f>SUM(C23:C27)</f>
        <v>0</v>
      </c>
      <c r="D28" s="38">
        <f t="shared" ref="D28:BJ28" si="7">SUM(D23:D27)</f>
        <v>10.2930739036665</v>
      </c>
      <c r="E28" s="38">
        <f t="shared" si="7"/>
        <v>28.519287830466599</v>
      </c>
      <c r="F28" s="38">
        <f t="shared" si="7"/>
        <v>0</v>
      </c>
      <c r="G28" s="38">
        <f t="shared" si="7"/>
        <v>0</v>
      </c>
      <c r="H28" s="38">
        <f t="shared" si="7"/>
        <v>2.1542595418254997</v>
      </c>
      <c r="I28" s="38">
        <f t="shared" si="7"/>
        <v>134.7699549540107</v>
      </c>
      <c r="J28" s="38">
        <f t="shared" si="7"/>
        <v>47.596052067635163</v>
      </c>
      <c r="K28" s="38">
        <f t="shared" si="7"/>
        <v>0</v>
      </c>
      <c r="L28" s="38">
        <f t="shared" si="7"/>
        <v>11.923885066597101</v>
      </c>
      <c r="M28" s="38">
        <f t="shared" si="7"/>
        <v>0</v>
      </c>
      <c r="N28" s="38">
        <f t="shared" si="7"/>
        <v>0</v>
      </c>
      <c r="O28" s="38">
        <f t="shared" si="7"/>
        <v>0</v>
      </c>
      <c r="P28" s="38">
        <f t="shared" si="7"/>
        <v>0</v>
      </c>
      <c r="Q28" s="38">
        <f t="shared" si="7"/>
        <v>0</v>
      </c>
      <c r="R28" s="38">
        <f t="shared" si="7"/>
        <v>2.8900170105563996</v>
      </c>
      <c r="S28" s="38">
        <f t="shared" si="7"/>
        <v>29.576810448699703</v>
      </c>
      <c r="T28" s="38">
        <f t="shared" si="7"/>
        <v>157.01134088536631</v>
      </c>
      <c r="U28" s="38">
        <f t="shared" si="7"/>
        <v>0</v>
      </c>
      <c r="V28" s="38">
        <f t="shared" si="7"/>
        <v>3.5031992367322</v>
      </c>
      <c r="W28" s="38">
        <f t="shared" si="7"/>
        <v>0</v>
      </c>
      <c r="X28" s="38">
        <f t="shared" si="7"/>
        <v>0</v>
      </c>
      <c r="Y28" s="38">
        <f t="shared" si="7"/>
        <v>0</v>
      </c>
      <c r="Z28" s="38">
        <f t="shared" si="7"/>
        <v>0</v>
      </c>
      <c r="AA28" s="38">
        <f t="shared" si="7"/>
        <v>0</v>
      </c>
      <c r="AB28" s="38">
        <f t="shared" si="7"/>
        <v>10.778383540070198</v>
      </c>
      <c r="AC28" s="38">
        <f t="shared" si="7"/>
        <v>31.418949867364496</v>
      </c>
      <c r="AD28" s="38">
        <f t="shared" si="7"/>
        <v>2.0639138923666001</v>
      </c>
      <c r="AE28" s="38">
        <f t="shared" si="7"/>
        <v>0</v>
      </c>
      <c r="AF28" s="38">
        <f t="shared" si="7"/>
        <v>96.953767025487792</v>
      </c>
      <c r="AG28" s="38">
        <f t="shared" si="7"/>
        <v>0</v>
      </c>
      <c r="AH28" s="38">
        <f t="shared" si="7"/>
        <v>0</v>
      </c>
      <c r="AI28" s="38">
        <f t="shared" si="7"/>
        <v>0</v>
      </c>
      <c r="AJ28" s="38">
        <f t="shared" si="7"/>
        <v>0</v>
      </c>
      <c r="AK28" s="38">
        <f t="shared" si="7"/>
        <v>0</v>
      </c>
      <c r="AL28" s="38">
        <f t="shared" si="7"/>
        <v>18.678044479641116</v>
      </c>
      <c r="AM28" s="38">
        <f t="shared" si="7"/>
        <v>14.612834977198098</v>
      </c>
      <c r="AN28" s="38">
        <f t="shared" si="7"/>
        <v>40.907359010332506</v>
      </c>
      <c r="AO28" s="38">
        <f t="shared" si="7"/>
        <v>0</v>
      </c>
      <c r="AP28" s="38">
        <f t="shared" si="7"/>
        <v>45.059184125286706</v>
      </c>
      <c r="AQ28" s="38">
        <f t="shared" si="7"/>
        <v>0</v>
      </c>
      <c r="AR28" s="38">
        <f t="shared" si="7"/>
        <v>0</v>
      </c>
      <c r="AS28" s="38">
        <f t="shared" si="7"/>
        <v>0</v>
      </c>
      <c r="AT28" s="38">
        <f t="shared" si="7"/>
        <v>0</v>
      </c>
      <c r="AU28" s="38">
        <f t="shared" si="7"/>
        <v>0</v>
      </c>
      <c r="AV28" s="38">
        <f t="shared" si="7"/>
        <v>29.113033469833979</v>
      </c>
      <c r="AW28" s="38">
        <f t="shared" si="7"/>
        <v>158.05474131959738</v>
      </c>
      <c r="AX28" s="38">
        <f t="shared" si="7"/>
        <v>6.7913356481999001</v>
      </c>
      <c r="AY28" s="38">
        <f t="shared" si="7"/>
        <v>0</v>
      </c>
      <c r="AZ28" s="38">
        <f t="shared" si="7"/>
        <v>81.28918488338239</v>
      </c>
      <c r="BA28" s="38">
        <f t="shared" si="7"/>
        <v>0</v>
      </c>
      <c r="BB28" s="38">
        <f t="shared" si="7"/>
        <v>0</v>
      </c>
      <c r="BC28" s="38">
        <f t="shared" si="7"/>
        <v>0</v>
      </c>
      <c r="BD28" s="38">
        <f t="shared" si="7"/>
        <v>0</v>
      </c>
      <c r="BE28" s="38">
        <f t="shared" si="7"/>
        <v>0</v>
      </c>
      <c r="BF28" s="38">
        <f t="shared" si="7"/>
        <v>6.864850227005201</v>
      </c>
      <c r="BG28" s="38">
        <f t="shared" si="7"/>
        <v>19.487656517365799</v>
      </c>
      <c r="BH28" s="38">
        <f t="shared" si="7"/>
        <v>15.937746313333001</v>
      </c>
      <c r="BI28" s="38">
        <f t="shared" si="7"/>
        <v>0</v>
      </c>
      <c r="BJ28" s="38">
        <f t="shared" si="7"/>
        <v>17.265296139728701</v>
      </c>
      <c r="BK28" s="38">
        <f>SUM(BK23:BK27)</f>
        <v>1023.5141623817503</v>
      </c>
    </row>
    <row r="29" spans="1:67">
      <c r="A29" s="17"/>
      <c r="B29" s="27" t="s">
        <v>84</v>
      </c>
      <c r="C29" s="38">
        <f t="shared" ref="C29:AH29" si="8">C9+C12+C15+C18+C21+C28</f>
        <v>0</v>
      </c>
      <c r="D29" s="38">
        <f t="shared" si="8"/>
        <v>123.12982796636608</v>
      </c>
      <c r="E29" s="38">
        <f t="shared" si="8"/>
        <v>410.51293322396651</v>
      </c>
      <c r="F29" s="38">
        <f t="shared" si="8"/>
        <v>0</v>
      </c>
      <c r="G29" s="38">
        <f t="shared" si="8"/>
        <v>0</v>
      </c>
      <c r="H29" s="38">
        <f t="shared" si="8"/>
        <v>5.5245136957847016</v>
      </c>
      <c r="I29" s="38">
        <f t="shared" si="8"/>
        <v>2962.425471585897</v>
      </c>
      <c r="J29" s="38">
        <f t="shared" si="8"/>
        <v>789.23006345083354</v>
      </c>
      <c r="K29" s="38">
        <f t="shared" si="8"/>
        <v>0</v>
      </c>
      <c r="L29" s="38">
        <f t="shared" si="8"/>
        <v>64.084758456027103</v>
      </c>
      <c r="M29" s="38">
        <f t="shared" si="8"/>
        <v>0</v>
      </c>
      <c r="N29" s="38">
        <f t="shared" si="8"/>
        <v>10.203209449799999</v>
      </c>
      <c r="O29" s="38">
        <f t="shared" si="8"/>
        <v>0</v>
      </c>
      <c r="P29" s="38">
        <f t="shared" si="8"/>
        <v>0</v>
      </c>
      <c r="Q29" s="38">
        <f t="shared" si="8"/>
        <v>0</v>
      </c>
      <c r="R29" s="38">
        <f t="shared" si="8"/>
        <v>5.3575317104792974</v>
      </c>
      <c r="S29" s="38">
        <f t="shared" si="8"/>
        <v>267.06187548339886</v>
      </c>
      <c r="T29" s="38">
        <f t="shared" si="8"/>
        <v>542.54311342166523</v>
      </c>
      <c r="U29" s="38">
        <f t="shared" si="8"/>
        <v>0</v>
      </c>
      <c r="V29" s="38">
        <f t="shared" si="8"/>
        <v>11.237496690563997</v>
      </c>
      <c r="W29" s="38">
        <f t="shared" si="8"/>
        <v>0</v>
      </c>
      <c r="X29" s="38">
        <f t="shared" si="8"/>
        <v>0</v>
      </c>
      <c r="Y29" s="38">
        <f t="shared" si="8"/>
        <v>0</v>
      </c>
      <c r="Z29" s="38">
        <f t="shared" si="8"/>
        <v>0</v>
      </c>
      <c r="AA29" s="38">
        <f t="shared" si="8"/>
        <v>0</v>
      </c>
      <c r="AB29" s="38">
        <f t="shared" si="8"/>
        <v>13.829129541462198</v>
      </c>
      <c r="AC29" s="38">
        <f t="shared" si="8"/>
        <v>118.29092586296147</v>
      </c>
      <c r="AD29" s="38">
        <f t="shared" si="8"/>
        <v>12.815780863766198</v>
      </c>
      <c r="AE29" s="38">
        <f t="shared" si="8"/>
        <v>0</v>
      </c>
      <c r="AF29" s="38">
        <f t="shared" si="8"/>
        <v>170.87664255617926</v>
      </c>
      <c r="AG29" s="38">
        <f t="shared" si="8"/>
        <v>0</v>
      </c>
      <c r="AH29" s="38">
        <f t="shared" si="8"/>
        <v>0</v>
      </c>
      <c r="AI29" s="38">
        <f t="shared" ref="AI29:BK29" si="9">AI9+AI12+AI15+AI18+AI21+AI28</f>
        <v>0</v>
      </c>
      <c r="AJ29" s="38">
        <f t="shared" si="9"/>
        <v>0</v>
      </c>
      <c r="AK29" s="38">
        <f t="shared" si="9"/>
        <v>0</v>
      </c>
      <c r="AL29" s="38">
        <f t="shared" si="9"/>
        <v>24.49369317602422</v>
      </c>
      <c r="AM29" s="38">
        <f t="shared" si="9"/>
        <v>61.111477826896277</v>
      </c>
      <c r="AN29" s="38">
        <f t="shared" si="9"/>
        <v>426.86145169769605</v>
      </c>
      <c r="AO29" s="38">
        <f t="shared" si="9"/>
        <v>0</v>
      </c>
      <c r="AP29" s="38">
        <f t="shared" si="9"/>
        <v>85.060735798277676</v>
      </c>
      <c r="AQ29" s="38">
        <f t="shared" si="9"/>
        <v>0</v>
      </c>
      <c r="AR29" s="38">
        <f t="shared" si="9"/>
        <v>0</v>
      </c>
      <c r="AS29" s="38">
        <f t="shared" si="9"/>
        <v>0</v>
      </c>
      <c r="AT29" s="38">
        <f t="shared" si="9"/>
        <v>0</v>
      </c>
      <c r="AU29" s="38">
        <f t="shared" si="9"/>
        <v>0</v>
      </c>
      <c r="AV29" s="38">
        <f t="shared" si="9"/>
        <v>35.399627202548579</v>
      </c>
      <c r="AW29" s="38">
        <f t="shared" si="9"/>
        <v>629.59403983453717</v>
      </c>
      <c r="AX29" s="38">
        <f t="shared" si="9"/>
        <v>17.468672106933003</v>
      </c>
      <c r="AY29" s="38">
        <f t="shared" si="9"/>
        <v>0</v>
      </c>
      <c r="AZ29" s="38">
        <f t="shared" si="9"/>
        <v>136.4275948977444</v>
      </c>
      <c r="BA29" s="38">
        <f t="shared" si="9"/>
        <v>0</v>
      </c>
      <c r="BB29" s="38">
        <f t="shared" si="9"/>
        <v>0</v>
      </c>
      <c r="BC29" s="38">
        <f t="shared" si="9"/>
        <v>0</v>
      </c>
      <c r="BD29" s="38">
        <f t="shared" si="9"/>
        <v>0</v>
      </c>
      <c r="BE29" s="38">
        <f t="shared" si="9"/>
        <v>0</v>
      </c>
      <c r="BF29" s="38">
        <f t="shared" si="9"/>
        <v>8.5862720405968016</v>
      </c>
      <c r="BG29" s="38">
        <f t="shared" si="9"/>
        <v>80.59867419296549</v>
      </c>
      <c r="BH29" s="38">
        <f t="shared" si="9"/>
        <v>45.449658936199398</v>
      </c>
      <c r="BI29" s="38">
        <f t="shared" si="9"/>
        <v>0</v>
      </c>
      <c r="BJ29" s="38">
        <f t="shared" si="9"/>
        <v>20.2649687847608</v>
      </c>
      <c r="BK29" s="38">
        <f t="shared" si="9"/>
        <v>7078.4401404543314</v>
      </c>
    </row>
    <row r="30" spans="1:67" ht="3.75" customHeight="1">
      <c r="A30" s="17"/>
      <c r="B30" s="28"/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5"/>
    </row>
    <row r="31" spans="1:67">
      <c r="A31" s="17" t="s">
        <v>1</v>
      </c>
      <c r="B31" s="24" t="s">
        <v>7</v>
      </c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5"/>
    </row>
    <row r="32" spans="1:67" s="5" customFormat="1">
      <c r="A32" s="17" t="s">
        <v>80</v>
      </c>
      <c r="B32" s="25" t="s">
        <v>2</v>
      </c>
      <c r="C32" s="72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4"/>
    </row>
    <row r="33" spans="1:67" s="50" customFormat="1">
      <c r="A33" s="47"/>
      <c r="B33" s="48" t="s">
        <v>112</v>
      </c>
      <c r="C33" s="40">
        <v>0</v>
      </c>
      <c r="D33" s="40">
        <v>0.66534051936659999</v>
      </c>
      <c r="E33" s="40">
        <v>0</v>
      </c>
      <c r="F33" s="40">
        <v>0</v>
      </c>
      <c r="G33" s="40">
        <v>0</v>
      </c>
      <c r="H33" s="40">
        <v>9.2869021155240006</v>
      </c>
      <c r="I33" s="40">
        <v>2.3909583699900001E-2</v>
      </c>
      <c r="J33" s="40">
        <v>0</v>
      </c>
      <c r="K33" s="40">
        <v>0</v>
      </c>
      <c r="L33" s="40">
        <v>0.91378756383219994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7.7912826981880112</v>
      </c>
      <c r="S33" s="40">
        <v>0</v>
      </c>
      <c r="T33" s="40">
        <v>0</v>
      </c>
      <c r="U33" s="40">
        <v>0</v>
      </c>
      <c r="V33" s="40">
        <v>0.38567437463260001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58.735600939025858</v>
      </c>
      <c r="AC33" s="40">
        <v>1.1668153778329999</v>
      </c>
      <c r="AD33" s="40">
        <v>0</v>
      </c>
      <c r="AE33" s="40">
        <v>0</v>
      </c>
      <c r="AF33" s="40">
        <v>22.669959546057989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63.984405980643189</v>
      </c>
      <c r="AM33" s="40">
        <v>0.50582363849980005</v>
      </c>
      <c r="AN33" s="40">
        <v>0</v>
      </c>
      <c r="AO33" s="40">
        <v>0</v>
      </c>
      <c r="AP33" s="40">
        <v>8.4012700393283986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317.77631246586139</v>
      </c>
      <c r="AW33" s="40">
        <v>7.6044622858318016</v>
      </c>
      <c r="AX33" s="40">
        <v>0</v>
      </c>
      <c r="AY33" s="40">
        <v>0</v>
      </c>
      <c r="AZ33" s="40">
        <v>86.602888938540545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69.323290575085807</v>
      </c>
      <c r="BG33" s="40">
        <v>0.11604576850000001</v>
      </c>
      <c r="BH33" s="40">
        <v>0</v>
      </c>
      <c r="BI33" s="40">
        <v>0</v>
      </c>
      <c r="BJ33" s="40">
        <v>7.6499541160626991</v>
      </c>
      <c r="BK33" s="49">
        <f>SUM(C33:BJ33)</f>
        <v>663.60372652651381</v>
      </c>
    </row>
    <row r="34" spans="1:67" s="5" customFormat="1">
      <c r="A34" s="17"/>
      <c r="B34" s="26" t="s">
        <v>89</v>
      </c>
      <c r="C34" s="38">
        <f>SUM(C33)</f>
        <v>0</v>
      </c>
      <c r="D34" s="38">
        <f t="shared" ref="D34:BJ34" si="10">SUM(D33)</f>
        <v>0.66534051936659999</v>
      </c>
      <c r="E34" s="38">
        <f t="shared" si="10"/>
        <v>0</v>
      </c>
      <c r="F34" s="38">
        <f t="shared" si="10"/>
        <v>0</v>
      </c>
      <c r="G34" s="38">
        <f t="shared" si="10"/>
        <v>0</v>
      </c>
      <c r="H34" s="38">
        <f t="shared" si="10"/>
        <v>9.2869021155240006</v>
      </c>
      <c r="I34" s="38">
        <f t="shared" si="10"/>
        <v>2.3909583699900001E-2</v>
      </c>
      <c r="J34" s="38">
        <f t="shared" si="10"/>
        <v>0</v>
      </c>
      <c r="K34" s="38">
        <f t="shared" si="10"/>
        <v>0</v>
      </c>
      <c r="L34" s="38">
        <f t="shared" si="10"/>
        <v>0.91378756383219994</v>
      </c>
      <c r="M34" s="38">
        <f t="shared" si="10"/>
        <v>0</v>
      </c>
      <c r="N34" s="38">
        <f t="shared" si="10"/>
        <v>0</v>
      </c>
      <c r="O34" s="38">
        <f t="shared" si="10"/>
        <v>0</v>
      </c>
      <c r="P34" s="38">
        <f t="shared" si="10"/>
        <v>0</v>
      </c>
      <c r="Q34" s="38">
        <f t="shared" si="10"/>
        <v>0</v>
      </c>
      <c r="R34" s="38">
        <f t="shared" si="10"/>
        <v>7.7912826981880112</v>
      </c>
      <c r="S34" s="38">
        <f t="shared" si="10"/>
        <v>0</v>
      </c>
      <c r="T34" s="38">
        <f t="shared" si="10"/>
        <v>0</v>
      </c>
      <c r="U34" s="38">
        <f t="shared" si="10"/>
        <v>0</v>
      </c>
      <c r="V34" s="38">
        <f t="shared" si="10"/>
        <v>0.38567437463260001</v>
      </c>
      <c r="W34" s="38">
        <f t="shared" si="10"/>
        <v>0</v>
      </c>
      <c r="X34" s="38">
        <f t="shared" si="10"/>
        <v>0</v>
      </c>
      <c r="Y34" s="38">
        <f t="shared" si="10"/>
        <v>0</v>
      </c>
      <c r="Z34" s="38">
        <f t="shared" si="10"/>
        <v>0</v>
      </c>
      <c r="AA34" s="38">
        <f t="shared" si="10"/>
        <v>0</v>
      </c>
      <c r="AB34" s="38">
        <f t="shared" si="10"/>
        <v>58.735600939025858</v>
      </c>
      <c r="AC34" s="38">
        <f t="shared" si="10"/>
        <v>1.1668153778329999</v>
      </c>
      <c r="AD34" s="38">
        <f t="shared" si="10"/>
        <v>0</v>
      </c>
      <c r="AE34" s="38">
        <f t="shared" si="10"/>
        <v>0</v>
      </c>
      <c r="AF34" s="38">
        <f t="shared" si="10"/>
        <v>22.669959546057989</v>
      </c>
      <c r="AG34" s="38">
        <f t="shared" si="10"/>
        <v>0</v>
      </c>
      <c r="AH34" s="38">
        <f t="shared" si="10"/>
        <v>0</v>
      </c>
      <c r="AI34" s="38">
        <f t="shared" si="10"/>
        <v>0</v>
      </c>
      <c r="AJ34" s="38">
        <f t="shared" si="10"/>
        <v>0</v>
      </c>
      <c r="AK34" s="38">
        <f t="shared" si="10"/>
        <v>0</v>
      </c>
      <c r="AL34" s="38">
        <f t="shared" si="10"/>
        <v>63.984405980643189</v>
      </c>
      <c r="AM34" s="38">
        <f t="shared" si="10"/>
        <v>0.50582363849980005</v>
      </c>
      <c r="AN34" s="38">
        <f t="shared" si="10"/>
        <v>0</v>
      </c>
      <c r="AO34" s="38">
        <f t="shared" si="10"/>
        <v>0</v>
      </c>
      <c r="AP34" s="38">
        <f t="shared" si="10"/>
        <v>8.4012700393283986</v>
      </c>
      <c r="AQ34" s="38">
        <f t="shared" si="10"/>
        <v>0</v>
      </c>
      <c r="AR34" s="38">
        <f t="shared" si="10"/>
        <v>0</v>
      </c>
      <c r="AS34" s="38">
        <f t="shared" si="10"/>
        <v>0</v>
      </c>
      <c r="AT34" s="38">
        <f t="shared" si="10"/>
        <v>0</v>
      </c>
      <c r="AU34" s="38">
        <f t="shared" si="10"/>
        <v>0</v>
      </c>
      <c r="AV34" s="38">
        <f t="shared" si="10"/>
        <v>317.77631246586139</v>
      </c>
      <c r="AW34" s="38">
        <f t="shared" si="10"/>
        <v>7.6044622858318016</v>
      </c>
      <c r="AX34" s="38">
        <f t="shared" si="10"/>
        <v>0</v>
      </c>
      <c r="AY34" s="38">
        <f t="shared" si="10"/>
        <v>0</v>
      </c>
      <c r="AZ34" s="38">
        <f t="shared" si="10"/>
        <v>86.602888938540545</v>
      </c>
      <c r="BA34" s="38">
        <f t="shared" si="10"/>
        <v>0</v>
      </c>
      <c r="BB34" s="38">
        <f t="shared" si="10"/>
        <v>0</v>
      </c>
      <c r="BC34" s="38">
        <f t="shared" si="10"/>
        <v>0</v>
      </c>
      <c r="BD34" s="38">
        <f t="shared" si="10"/>
        <v>0</v>
      </c>
      <c r="BE34" s="38">
        <f t="shared" si="10"/>
        <v>0</v>
      </c>
      <c r="BF34" s="38">
        <f t="shared" si="10"/>
        <v>69.323290575085807</v>
      </c>
      <c r="BG34" s="38">
        <f t="shared" si="10"/>
        <v>0.11604576850000001</v>
      </c>
      <c r="BH34" s="38">
        <f t="shared" si="10"/>
        <v>0</v>
      </c>
      <c r="BI34" s="38">
        <f t="shared" si="10"/>
        <v>0</v>
      </c>
      <c r="BJ34" s="38">
        <f t="shared" si="10"/>
        <v>7.6499541160626991</v>
      </c>
      <c r="BK34" s="38">
        <f>SUM(BK33)</f>
        <v>663.60372652651381</v>
      </c>
    </row>
    <row r="35" spans="1:67">
      <c r="A35" s="17" t="s">
        <v>81</v>
      </c>
      <c r="B35" s="25" t="s">
        <v>17</v>
      </c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5"/>
    </row>
    <row r="36" spans="1:67">
      <c r="A36" s="17"/>
      <c r="B36" s="34" t="s">
        <v>113</v>
      </c>
      <c r="C36" s="40">
        <v>0</v>
      </c>
      <c r="D36" s="40">
        <v>0.64686249806660001</v>
      </c>
      <c r="E36" s="40">
        <v>0</v>
      </c>
      <c r="F36" s="40">
        <v>0</v>
      </c>
      <c r="G36" s="40">
        <v>0</v>
      </c>
      <c r="H36" s="40">
        <v>4.8584508539791029</v>
      </c>
      <c r="I36" s="40">
        <v>1.3633313711997999</v>
      </c>
      <c r="J36" s="40">
        <v>0</v>
      </c>
      <c r="K36" s="40">
        <v>0</v>
      </c>
      <c r="L36" s="40">
        <v>2.7185035643989006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2.3837724592131</v>
      </c>
      <c r="S36" s="40">
        <v>0.39567159579999994</v>
      </c>
      <c r="T36" s="40">
        <v>0</v>
      </c>
      <c r="U36" s="40">
        <v>0</v>
      </c>
      <c r="V36" s="40">
        <v>0.82468246189930006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30.848666858911525</v>
      </c>
      <c r="AC36" s="40">
        <v>1.6733674428326999</v>
      </c>
      <c r="AD36" s="40">
        <v>0</v>
      </c>
      <c r="AE36" s="40">
        <v>0</v>
      </c>
      <c r="AF36" s="40">
        <v>23.196656580790606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42.245137670744718</v>
      </c>
      <c r="AM36" s="40">
        <v>1.7286045420660001</v>
      </c>
      <c r="AN36" s="40">
        <v>0</v>
      </c>
      <c r="AO36" s="40">
        <v>0</v>
      </c>
      <c r="AP36" s="40">
        <v>11.023579852360504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140.02394208937741</v>
      </c>
      <c r="AW36" s="40">
        <v>14.769885388129694</v>
      </c>
      <c r="AX36" s="40">
        <v>0</v>
      </c>
      <c r="AY36" s="40">
        <v>0</v>
      </c>
      <c r="AZ36" s="40">
        <v>114.67729557794033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30.096344975112785</v>
      </c>
      <c r="BG36" s="40">
        <v>3.1407726571663002</v>
      </c>
      <c r="BH36" s="40">
        <v>0</v>
      </c>
      <c r="BI36" s="40">
        <v>0</v>
      </c>
      <c r="BJ36" s="40">
        <v>13.8701828491622</v>
      </c>
      <c r="BK36" s="41">
        <f t="shared" ref="BK36:BK41" si="11">SUM(C36:BJ36)</f>
        <v>440.48571128915148</v>
      </c>
      <c r="BM36" s="42"/>
      <c r="BO36" s="42"/>
    </row>
    <row r="37" spans="1:67">
      <c r="A37" s="17"/>
      <c r="B37" s="34" t="s">
        <v>114</v>
      </c>
      <c r="C37" s="40">
        <v>0</v>
      </c>
      <c r="D37" s="40">
        <v>0.66240495023330004</v>
      </c>
      <c r="E37" s="40">
        <v>0</v>
      </c>
      <c r="F37" s="40">
        <v>0</v>
      </c>
      <c r="G37" s="40">
        <v>0</v>
      </c>
      <c r="H37" s="40">
        <v>5.6533032304347035</v>
      </c>
      <c r="I37" s="40">
        <v>5.0807631357330001</v>
      </c>
      <c r="J37" s="40">
        <v>0</v>
      </c>
      <c r="K37" s="40">
        <v>0</v>
      </c>
      <c r="L37" s="40">
        <v>3.9930136562656009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2.8043287965029995</v>
      </c>
      <c r="S37" s="40">
        <v>3.1228528497998003</v>
      </c>
      <c r="T37" s="40">
        <v>0</v>
      </c>
      <c r="U37" s="40">
        <v>0</v>
      </c>
      <c r="V37" s="40">
        <v>0.84682386603279991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66.930421483693962</v>
      </c>
      <c r="AC37" s="40">
        <v>5.4228173006990001</v>
      </c>
      <c r="AD37" s="40">
        <v>0</v>
      </c>
      <c r="AE37" s="40">
        <v>0</v>
      </c>
      <c r="AF37" s="40">
        <v>28.51236359145409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88.514498942014129</v>
      </c>
      <c r="AM37" s="40">
        <v>2.6572777861329002</v>
      </c>
      <c r="AN37" s="40">
        <v>0</v>
      </c>
      <c r="AO37" s="40">
        <v>0</v>
      </c>
      <c r="AP37" s="40">
        <v>15.585253501291195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109.13716993310156</v>
      </c>
      <c r="AW37" s="40">
        <v>9.5563587972975039</v>
      </c>
      <c r="AX37" s="40">
        <v>0</v>
      </c>
      <c r="AY37" s="40">
        <v>0</v>
      </c>
      <c r="AZ37" s="40">
        <v>70.661871035449153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28.839713152598964</v>
      </c>
      <c r="BG37" s="40">
        <v>0.91624616369959988</v>
      </c>
      <c r="BH37" s="40">
        <v>0</v>
      </c>
      <c r="BI37" s="40">
        <v>0</v>
      </c>
      <c r="BJ37" s="40">
        <v>6.8730584110636999</v>
      </c>
      <c r="BK37" s="41">
        <f t="shared" si="11"/>
        <v>455.77054058349796</v>
      </c>
      <c r="BM37" s="42"/>
      <c r="BO37" s="42"/>
    </row>
    <row r="38" spans="1:67">
      <c r="A38" s="17"/>
      <c r="B38" s="34" t="s">
        <v>123</v>
      </c>
      <c r="C38" s="40">
        <v>0</v>
      </c>
      <c r="D38" s="40">
        <v>0.5863681593333</v>
      </c>
      <c r="E38" s="40">
        <v>0</v>
      </c>
      <c r="F38" s="40">
        <v>0</v>
      </c>
      <c r="G38" s="40">
        <v>0</v>
      </c>
      <c r="H38" s="40">
        <v>1.8059521564530008</v>
      </c>
      <c r="I38" s="40">
        <v>0</v>
      </c>
      <c r="J38" s="40">
        <v>0</v>
      </c>
      <c r="K38" s="40">
        <v>0</v>
      </c>
      <c r="L38" s="40">
        <v>0.46246417963319997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1.980367683114399</v>
      </c>
      <c r="S38" s="40">
        <v>1.8925139866500001E-2</v>
      </c>
      <c r="T38" s="40">
        <v>0</v>
      </c>
      <c r="U38" s="40">
        <v>0</v>
      </c>
      <c r="V38" s="40">
        <v>0.18524506003300001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50.031549766806677</v>
      </c>
      <c r="AC38" s="40">
        <v>10.552150340864102</v>
      </c>
      <c r="AD38" s="40">
        <v>0</v>
      </c>
      <c r="AE38" s="40">
        <v>0</v>
      </c>
      <c r="AF38" s="40">
        <v>62.668435173838795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71.54592410787167</v>
      </c>
      <c r="AM38" s="40">
        <v>10.694351869597801</v>
      </c>
      <c r="AN38" s="40">
        <v>0.5811265999998001</v>
      </c>
      <c r="AO38" s="40">
        <v>0</v>
      </c>
      <c r="AP38" s="40">
        <v>36.309422329376545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10.375559634413984</v>
      </c>
      <c r="AW38" s="40">
        <v>0.32749657903310009</v>
      </c>
      <c r="AX38" s="40">
        <v>0</v>
      </c>
      <c r="AY38" s="40">
        <v>0</v>
      </c>
      <c r="AZ38" s="40">
        <v>6.0276517478301033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6.5875766636347484</v>
      </c>
      <c r="BG38" s="40">
        <v>0.32815058469989999</v>
      </c>
      <c r="BH38" s="40">
        <v>0</v>
      </c>
      <c r="BI38" s="40">
        <v>0</v>
      </c>
      <c r="BJ38" s="40">
        <v>1.5459868701321</v>
      </c>
      <c r="BK38" s="41">
        <f t="shared" si="11"/>
        <v>272.61470464653274</v>
      </c>
      <c r="BM38" s="42"/>
      <c r="BO38" s="42"/>
    </row>
    <row r="39" spans="1:67">
      <c r="A39" s="17"/>
      <c r="B39" s="34" t="s">
        <v>115</v>
      </c>
      <c r="C39" s="40">
        <v>0</v>
      </c>
      <c r="D39" s="40">
        <v>1.7679019782665997</v>
      </c>
      <c r="E39" s="40">
        <v>16.4816095959333</v>
      </c>
      <c r="F39" s="40">
        <v>0</v>
      </c>
      <c r="G39" s="40">
        <v>0</v>
      </c>
      <c r="H39" s="40">
        <v>1.3730197978941001</v>
      </c>
      <c r="I39" s="40">
        <v>54.205104315899895</v>
      </c>
      <c r="J39" s="40">
        <v>0</v>
      </c>
      <c r="K39" s="40">
        <v>0</v>
      </c>
      <c r="L39" s="40">
        <v>0.44689651486649995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0.50515309516179985</v>
      </c>
      <c r="S39" s="40">
        <v>5.7616592656997998</v>
      </c>
      <c r="T39" s="40">
        <v>0</v>
      </c>
      <c r="U39" s="40">
        <v>0</v>
      </c>
      <c r="V39" s="40">
        <v>5.7125179333000001E-3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16.563636826063128</v>
      </c>
      <c r="AC39" s="40">
        <v>1.7723375168327005</v>
      </c>
      <c r="AD39" s="40">
        <v>0</v>
      </c>
      <c r="AE39" s="40">
        <v>0</v>
      </c>
      <c r="AF39" s="40">
        <v>4.4228805225984011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21.502673947337541</v>
      </c>
      <c r="AM39" s="40">
        <v>4.0732296154659</v>
      </c>
      <c r="AN39" s="40">
        <v>0</v>
      </c>
      <c r="AO39" s="40">
        <v>0</v>
      </c>
      <c r="AP39" s="40">
        <v>0.62264730449960004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16.155616265493755</v>
      </c>
      <c r="AW39" s="40">
        <v>63.160791702166101</v>
      </c>
      <c r="AX39" s="40">
        <v>0</v>
      </c>
      <c r="AY39" s="40">
        <v>0</v>
      </c>
      <c r="AZ39" s="40">
        <v>1.6850909420323998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5.9624741544182367</v>
      </c>
      <c r="BG39" s="40">
        <v>6.8213425033199993E-2</v>
      </c>
      <c r="BH39" s="40">
        <v>0</v>
      </c>
      <c r="BI39" s="40">
        <v>0</v>
      </c>
      <c r="BJ39" s="40">
        <v>0</v>
      </c>
      <c r="BK39" s="41">
        <f t="shared" si="11"/>
        <v>216.53664930359628</v>
      </c>
      <c r="BM39" s="42"/>
      <c r="BO39" s="42"/>
    </row>
    <row r="40" spans="1:67">
      <c r="A40" s="17"/>
      <c r="B40" s="34" t="s">
        <v>116</v>
      </c>
      <c r="C40" s="40">
        <v>0</v>
      </c>
      <c r="D40" s="40">
        <v>0.75953624566660005</v>
      </c>
      <c r="E40" s="40">
        <v>0</v>
      </c>
      <c r="F40" s="40">
        <v>0</v>
      </c>
      <c r="G40" s="40">
        <v>0</v>
      </c>
      <c r="H40" s="40">
        <v>2.1420562968234007</v>
      </c>
      <c r="I40" s="40">
        <v>0</v>
      </c>
      <c r="J40" s="40">
        <v>0</v>
      </c>
      <c r="K40" s="40">
        <v>0</v>
      </c>
      <c r="L40" s="40">
        <v>2.7733440262992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0.85850027106149918</v>
      </c>
      <c r="S40" s="40">
        <v>0</v>
      </c>
      <c r="T40" s="40">
        <v>0</v>
      </c>
      <c r="U40" s="40">
        <v>0</v>
      </c>
      <c r="V40" s="40">
        <v>7.01793235997E-2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5.6228804630705103</v>
      </c>
      <c r="AC40" s="40">
        <v>8.6630396433299992E-2</v>
      </c>
      <c r="AD40" s="40">
        <v>0</v>
      </c>
      <c r="AE40" s="40">
        <v>0</v>
      </c>
      <c r="AF40" s="40">
        <v>1.3909455451993997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5.1440279994222138</v>
      </c>
      <c r="AM40" s="40">
        <v>0.18139270913319999</v>
      </c>
      <c r="AN40" s="40">
        <v>0</v>
      </c>
      <c r="AO40" s="40">
        <v>0</v>
      </c>
      <c r="AP40" s="40">
        <v>0.30323701566639999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11.816605800093406</v>
      </c>
      <c r="AW40" s="40">
        <v>0.34911029559989998</v>
      </c>
      <c r="AX40" s="40">
        <v>0</v>
      </c>
      <c r="AY40" s="40">
        <v>0</v>
      </c>
      <c r="AZ40" s="40">
        <v>5.4151419777652983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3.6437307727411063</v>
      </c>
      <c r="BG40" s="40">
        <v>0.31310330813330001</v>
      </c>
      <c r="BH40" s="40">
        <v>0</v>
      </c>
      <c r="BI40" s="40">
        <v>0</v>
      </c>
      <c r="BJ40" s="40">
        <v>0.46169419603309997</v>
      </c>
      <c r="BK40" s="41">
        <f t="shared" si="11"/>
        <v>41.332116642741539</v>
      </c>
      <c r="BM40" s="42"/>
      <c r="BO40" s="42"/>
    </row>
    <row r="41" spans="1:67">
      <c r="A41" s="17"/>
      <c r="B41" s="34" t="s">
        <v>124</v>
      </c>
      <c r="C41" s="40">
        <v>0</v>
      </c>
      <c r="D41" s="40">
        <v>0.51082834340000005</v>
      </c>
      <c r="E41" s="40">
        <v>0</v>
      </c>
      <c r="F41" s="40">
        <v>0</v>
      </c>
      <c r="G41" s="40">
        <v>0</v>
      </c>
      <c r="H41" s="40">
        <v>1.4917913643262</v>
      </c>
      <c r="I41" s="40">
        <v>3.3317587665999998E-3</v>
      </c>
      <c r="J41" s="40">
        <v>0</v>
      </c>
      <c r="K41" s="40">
        <v>0</v>
      </c>
      <c r="L41" s="40">
        <v>0.77281963763319994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1.7256699579248995</v>
      </c>
      <c r="S41" s="40">
        <v>5.8862749999999998E-2</v>
      </c>
      <c r="T41" s="40">
        <v>0</v>
      </c>
      <c r="U41" s="40">
        <v>0</v>
      </c>
      <c r="V41" s="40">
        <v>0.12296306899989999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37.101375663128984</v>
      </c>
      <c r="AC41" s="40">
        <v>3.1842375096654001</v>
      </c>
      <c r="AD41" s="40">
        <v>0</v>
      </c>
      <c r="AE41" s="40">
        <v>0</v>
      </c>
      <c r="AF41" s="40">
        <v>44.197690867943066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71.030076434931885</v>
      </c>
      <c r="AM41" s="40">
        <v>6.6723162362310013</v>
      </c>
      <c r="AN41" s="40">
        <v>0.57656564776660002</v>
      </c>
      <c r="AO41" s="40">
        <v>0</v>
      </c>
      <c r="AP41" s="40">
        <v>40.699104157974453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10.12217673371199</v>
      </c>
      <c r="AW41" s="40">
        <v>0.10592188319969999</v>
      </c>
      <c r="AX41" s="40">
        <v>0</v>
      </c>
      <c r="AY41" s="40">
        <v>0</v>
      </c>
      <c r="AZ41" s="40">
        <v>5.1624525630982001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7.187999337044686</v>
      </c>
      <c r="BG41" s="40">
        <v>0.17161159256649997</v>
      </c>
      <c r="BH41" s="40">
        <v>0</v>
      </c>
      <c r="BI41" s="40">
        <v>0</v>
      </c>
      <c r="BJ41" s="40">
        <v>4.0383773654654993</v>
      </c>
      <c r="BK41" s="41">
        <f t="shared" si="11"/>
        <v>234.93617287377882</v>
      </c>
      <c r="BM41" s="42"/>
      <c r="BO41" s="42"/>
    </row>
    <row r="42" spans="1:67">
      <c r="A42" s="17"/>
      <c r="B42" s="26" t="s">
        <v>90</v>
      </c>
      <c r="C42" s="36">
        <f>SUM(C36:C41)</f>
        <v>0</v>
      </c>
      <c r="D42" s="36">
        <f t="shared" ref="D42:BJ42" si="12">SUM(D36:D41)</f>
        <v>4.9339021749663994</v>
      </c>
      <c r="E42" s="36">
        <f t="shared" si="12"/>
        <v>16.4816095959333</v>
      </c>
      <c r="F42" s="36">
        <f t="shared" si="12"/>
        <v>0</v>
      </c>
      <c r="G42" s="36">
        <f t="shared" si="12"/>
        <v>0</v>
      </c>
      <c r="H42" s="36">
        <f t="shared" si="12"/>
        <v>17.324573699910509</v>
      </c>
      <c r="I42" s="36">
        <f t="shared" si="12"/>
        <v>60.652530581599294</v>
      </c>
      <c r="J42" s="36">
        <f t="shared" si="12"/>
        <v>0</v>
      </c>
      <c r="K42" s="36">
        <f t="shared" si="12"/>
        <v>0</v>
      </c>
      <c r="L42" s="36">
        <f t="shared" si="12"/>
        <v>11.167041579096601</v>
      </c>
      <c r="M42" s="36">
        <f t="shared" si="12"/>
        <v>0</v>
      </c>
      <c r="N42" s="36">
        <f t="shared" si="12"/>
        <v>0</v>
      </c>
      <c r="O42" s="36">
        <f t="shared" si="12"/>
        <v>0</v>
      </c>
      <c r="P42" s="36">
        <f t="shared" si="12"/>
        <v>0</v>
      </c>
      <c r="Q42" s="36">
        <f t="shared" si="12"/>
        <v>0</v>
      </c>
      <c r="R42" s="36">
        <f t="shared" si="12"/>
        <v>10.257792262978699</v>
      </c>
      <c r="S42" s="36">
        <f t="shared" si="12"/>
        <v>9.3579716011660992</v>
      </c>
      <c r="T42" s="36">
        <f t="shared" si="12"/>
        <v>0</v>
      </c>
      <c r="U42" s="36">
        <f t="shared" si="12"/>
        <v>0</v>
      </c>
      <c r="V42" s="36">
        <f t="shared" si="12"/>
        <v>2.0556062984980001</v>
      </c>
      <c r="W42" s="36">
        <f t="shared" si="12"/>
        <v>0</v>
      </c>
      <c r="X42" s="36">
        <f t="shared" si="12"/>
        <v>0</v>
      </c>
      <c r="Y42" s="36">
        <f t="shared" si="12"/>
        <v>0</v>
      </c>
      <c r="Z42" s="36">
        <f t="shared" si="12"/>
        <v>0</v>
      </c>
      <c r="AA42" s="36">
        <f t="shared" si="12"/>
        <v>0</v>
      </c>
      <c r="AB42" s="36">
        <f t="shared" si="12"/>
        <v>207.09853106167478</v>
      </c>
      <c r="AC42" s="36">
        <f t="shared" si="12"/>
        <v>22.691540507327204</v>
      </c>
      <c r="AD42" s="36">
        <f t="shared" si="12"/>
        <v>0</v>
      </c>
      <c r="AE42" s="36">
        <f t="shared" si="12"/>
        <v>0</v>
      </c>
      <c r="AF42" s="36">
        <f t="shared" si="12"/>
        <v>164.38897228182435</v>
      </c>
      <c r="AG42" s="36">
        <f t="shared" si="12"/>
        <v>0</v>
      </c>
      <c r="AH42" s="36">
        <f t="shared" si="12"/>
        <v>0</v>
      </c>
      <c r="AI42" s="36">
        <f t="shared" si="12"/>
        <v>0</v>
      </c>
      <c r="AJ42" s="36">
        <f t="shared" si="12"/>
        <v>0</v>
      </c>
      <c r="AK42" s="36">
        <f t="shared" si="12"/>
        <v>0</v>
      </c>
      <c r="AL42" s="36">
        <f t="shared" si="12"/>
        <v>299.98233910232216</v>
      </c>
      <c r="AM42" s="36">
        <f t="shared" si="12"/>
        <v>26.007172758626805</v>
      </c>
      <c r="AN42" s="36">
        <f t="shared" si="12"/>
        <v>1.1576922477664002</v>
      </c>
      <c r="AO42" s="36">
        <f t="shared" si="12"/>
        <v>0</v>
      </c>
      <c r="AP42" s="36">
        <f t="shared" si="12"/>
        <v>104.5432441611687</v>
      </c>
      <c r="AQ42" s="36">
        <f t="shared" si="12"/>
        <v>0</v>
      </c>
      <c r="AR42" s="36">
        <f t="shared" si="12"/>
        <v>0</v>
      </c>
      <c r="AS42" s="36">
        <f t="shared" si="12"/>
        <v>0</v>
      </c>
      <c r="AT42" s="36">
        <f t="shared" si="12"/>
        <v>0</v>
      </c>
      <c r="AU42" s="36">
        <f t="shared" si="12"/>
        <v>0</v>
      </c>
      <c r="AV42" s="36">
        <f t="shared" si="12"/>
        <v>297.63107045619205</v>
      </c>
      <c r="AW42" s="36">
        <f t="shared" si="12"/>
        <v>88.269564645426001</v>
      </c>
      <c r="AX42" s="36">
        <f t="shared" si="12"/>
        <v>0</v>
      </c>
      <c r="AY42" s="36">
        <f t="shared" si="12"/>
        <v>0</v>
      </c>
      <c r="AZ42" s="36">
        <f t="shared" si="12"/>
        <v>203.62950384411548</v>
      </c>
      <c r="BA42" s="36">
        <f t="shared" si="12"/>
        <v>0</v>
      </c>
      <c r="BB42" s="36">
        <f t="shared" si="12"/>
        <v>0</v>
      </c>
      <c r="BC42" s="36">
        <f t="shared" si="12"/>
        <v>0</v>
      </c>
      <c r="BD42" s="36">
        <f t="shared" si="12"/>
        <v>0</v>
      </c>
      <c r="BE42" s="36">
        <f t="shared" si="12"/>
        <v>0</v>
      </c>
      <c r="BF42" s="36">
        <f t="shared" si="12"/>
        <v>82.317839055550522</v>
      </c>
      <c r="BG42" s="36">
        <f t="shared" si="12"/>
        <v>4.9380977312988001</v>
      </c>
      <c r="BH42" s="36">
        <f t="shared" si="12"/>
        <v>0</v>
      </c>
      <c r="BI42" s="36">
        <f t="shared" si="12"/>
        <v>0</v>
      </c>
      <c r="BJ42" s="36">
        <f t="shared" si="12"/>
        <v>26.789299691856602</v>
      </c>
      <c r="BK42" s="38">
        <f>SUM(BK36:BK41)</f>
        <v>1661.6758953392989</v>
      </c>
    </row>
    <row r="43" spans="1:67">
      <c r="A43" s="17"/>
      <c r="B43" s="27" t="s">
        <v>88</v>
      </c>
      <c r="C43" s="36">
        <f>C34+C42</f>
        <v>0</v>
      </c>
      <c r="D43" s="36">
        <f t="shared" ref="D43:BJ43" si="13">D34+D42</f>
        <v>5.5992426943329994</v>
      </c>
      <c r="E43" s="36">
        <f t="shared" si="13"/>
        <v>16.4816095959333</v>
      </c>
      <c r="F43" s="36">
        <f t="shared" si="13"/>
        <v>0</v>
      </c>
      <c r="G43" s="36">
        <f t="shared" si="13"/>
        <v>0</v>
      </c>
      <c r="H43" s="36">
        <f t="shared" si="13"/>
        <v>26.61147581543451</v>
      </c>
      <c r="I43" s="36">
        <f t="shared" si="13"/>
        <v>60.676440165299191</v>
      </c>
      <c r="J43" s="36">
        <f t="shared" si="13"/>
        <v>0</v>
      </c>
      <c r="K43" s="36">
        <f t="shared" si="13"/>
        <v>0</v>
      </c>
      <c r="L43" s="36">
        <f t="shared" si="13"/>
        <v>12.080829142928801</v>
      </c>
      <c r="M43" s="36">
        <f t="shared" si="13"/>
        <v>0</v>
      </c>
      <c r="N43" s="36">
        <f t="shared" si="13"/>
        <v>0</v>
      </c>
      <c r="O43" s="36">
        <f t="shared" si="13"/>
        <v>0</v>
      </c>
      <c r="P43" s="36">
        <f t="shared" si="13"/>
        <v>0</v>
      </c>
      <c r="Q43" s="36">
        <f t="shared" si="13"/>
        <v>0</v>
      </c>
      <c r="R43" s="36">
        <f t="shared" si="13"/>
        <v>18.04907496116671</v>
      </c>
      <c r="S43" s="36">
        <f t="shared" si="13"/>
        <v>9.3579716011660992</v>
      </c>
      <c r="T43" s="36">
        <f t="shared" si="13"/>
        <v>0</v>
      </c>
      <c r="U43" s="36">
        <f t="shared" si="13"/>
        <v>0</v>
      </c>
      <c r="V43" s="36">
        <f t="shared" si="13"/>
        <v>2.4412806731306</v>
      </c>
      <c r="W43" s="36">
        <f t="shared" si="13"/>
        <v>0</v>
      </c>
      <c r="X43" s="36">
        <f t="shared" si="13"/>
        <v>0</v>
      </c>
      <c r="Y43" s="36">
        <f t="shared" si="13"/>
        <v>0</v>
      </c>
      <c r="Z43" s="36">
        <f t="shared" si="13"/>
        <v>0</v>
      </c>
      <c r="AA43" s="36">
        <f t="shared" si="13"/>
        <v>0</v>
      </c>
      <c r="AB43" s="36">
        <f t="shared" si="13"/>
        <v>265.83413200070061</v>
      </c>
      <c r="AC43" s="36">
        <f t="shared" si="13"/>
        <v>23.858355885160204</v>
      </c>
      <c r="AD43" s="36">
        <f t="shared" si="13"/>
        <v>0</v>
      </c>
      <c r="AE43" s="36">
        <f t="shared" si="13"/>
        <v>0</v>
      </c>
      <c r="AF43" s="36">
        <f t="shared" si="13"/>
        <v>187.05893182788233</v>
      </c>
      <c r="AG43" s="36">
        <f t="shared" si="13"/>
        <v>0</v>
      </c>
      <c r="AH43" s="36">
        <f t="shared" si="13"/>
        <v>0</v>
      </c>
      <c r="AI43" s="36">
        <f t="shared" si="13"/>
        <v>0</v>
      </c>
      <c r="AJ43" s="36">
        <f t="shared" si="13"/>
        <v>0</v>
      </c>
      <c r="AK43" s="36">
        <f t="shared" si="13"/>
        <v>0</v>
      </c>
      <c r="AL43" s="36">
        <f t="shared" si="13"/>
        <v>363.96674508296536</v>
      </c>
      <c r="AM43" s="36">
        <f t="shared" si="13"/>
        <v>26.512996397126606</v>
      </c>
      <c r="AN43" s="36">
        <f t="shared" si="13"/>
        <v>1.1576922477664002</v>
      </c>
      <c r="AO43" s="36">
        <f t="shared" si="13"/>
        <v>0</v>
      </c>
      <c r="AP43" s="36">
        <f t="shared" si="13"/>
        <v>112.9445142004971</v>
      </c>
      <c r="AQ43" s="36">
        <f t="shared" si="13"/>
        <v>0</v>
      </c>
      <c r="AR43" s="36">
        <f t="shared" si="13"/>
        <v>0</v>
      </c>
      <c r="AS43" s="36">
        <f t="shared" si="13"/>
        <v>0</v>
      </c>
      <c r="AT43" s="36">
        <f t="shared" si="13"/>
        <v>0</v>
      </c>
      <c r="AU43" s="36">
        <f t="shared" si="13"/>
        <v>0</v>
      </c>
      <c r="AV43" s="36">
        <f t="shared" si="13"/>
        <v>615.40738292205344</v>
      </c>
      <c r="AW43" s="36">
        <f t="shared" si="13"/>
        <v>95.874026931257802</v>
      </c>
      <c r="AX43" s="36">
        <f t="shared" si="13"/>
        <v>0</v>
      </c>
      <c r="AY43" s="36">
        <f t="shared" si="13"/>
        <v>0</v>
      </c>
      <c r="AZ43" s="36">
        <f t="shared" si="13"/>
        <v>290.23239278265601</v>
      </c>
      <c r="BA43" s="36">
        <f t="shared" si="13"/>
        <v>0</v>
      </c>
      <c r="BB43" s="36">
        <f t="shared" si="13"/>
        <v>0</v>
      </c>
      <c r="BC43" s="36">
        <f t="shared" si="13"/>
        <v>0</v>
      </c>
      <c r="BD43" s="36">
        <f t="shared" si="13"/>
        <v>0</v>
      </c>
      <c r="BE43" s="36">
        <f t="shared" si="13"/>
        <v>0</v>
      </c>
      <c r="BF43" s="36">
        <f t="shared" si="13"/>
        <v>151.64112963063633</v>
      </c>
      <c r="BG43" s="36">
        <f t="shared" si="13"/>
        <v>5.0541434997988004</v>
      </c>
      <c r="BH43" s="36">
        <f t="shared" si="13"/>
        <v>0</v>
      </c>
      <c r="BI43" s="36">
        <f t="shared" si="13"/>
        <v>0</v>
      </c>
      <c r="BJ43" s="36">
        <f t="shared" si="13"/>
        <v>34.4392538079193</v>
      </c>
      <c r="BK43" s="38">
        <f>BK42+BK34</f>
        <v>2325.2796218658127</v>
      </c>
    </row>
    <row r="44" spans="1:67" ht="3" customHeight="1">
      <c r="A44" s="17"/>
      <c r="B44" s="25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5"/>
    </row>
    <row r="45" spans="1:67">
      <c r="A45" s="17" t="s">
        <v>18</v>
      </c>
      <c r="B45" s="24" t="s">
        <v>8</v>
      </c>
      <c r="C45" s="63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5"/>
    </row>
    <row r="46" spans="1:67">
      <c r="A46" s="17" t="s">
        <v>80</v>
      </c>
      <c r="B46" s="25" t="s">
        <v>19</v>
      </c>
      <c r="C46" s="63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5"/>
    </row>
    <row r="47" spans="1:67">
      <c r="A47" s="17"/>
      <c r="B47" s="26" t="s">
        <v>125</v>
      </c>
      <c r="C47" s="36">
        <v>0</v>
      </c>
      <c r="D47" s="36">
        <v>0.59002882213329999</v>
      </c>
      <c r="E47" s="36">
        <v>0</v>
      </c>
      <c r="F47" s="36">
        <v>0</v>
      </c>
      <c r="G47" s="36">
        <v>0</v>
      </c>
      <c r="H47" s="36">
        <v>1.5616332886588016</v>
      </c>
      <c r="I47" s="36">
        <v>0.78394324539979998</v>
      </c>
      <c r="J47" s="36">
        <v>0</v>
      </c>
      <c r="K47" s="36">
        <v>0</v>
      </c>
      <c r="L47" s="36">
        <v>1.0609695614327999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1.7968083149199021</v>
      </c>
      <c r="S47" s="36">
        <v>1.7513447717999</v>
      </c>
      <c r="T47" s="36">
        <v>0</v>
      </c>
      <c r="U47" s="36">
        <v>0</v>
      </c>
      <c r="V47" s="36">
        <v>1.1135944168327998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53.981830586761774</v>
      </c>
      <c r="AC47" s="36">
        <v>8.0191736525317001</v>
      </c>
      <c r="AD47" s="36">
        <v>0</v>
      </c>
      <c r="AE47" s="36">
        <v>0</v>
      </c>
      <c r="AF47" s="36">
        <v>96.539389396769195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83.377011171541369</v>
      </c>
      <c r="AM47" s="36">
        <v>10.178301398998105</v>
      </c>
      <c r="AN47" s="36">
        <v>1.1446616887998</v>
      </c>
      <c r="AO47" s="36">
        <v>0</v>
      </c>
      <c r="AP47" s="36">
        <v>70.570122652703631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28.222495364499682</v>
      </c>
      <c r="AW47" s="36">
        <v>3.5644520374662005</v>
      </c>
      <c r="AX47" s="36">
        <v>0</v>
      </c>
      <c r="AY47" s="36">
        <v>0</v>
      </c>
      <c r="AZ47" s="36">
        <v>41.496701301924148</v>
      </c>
      <c r="BA47" s="36">
        <v>0</v>
      </c>
      <c r="BB47" s="36">
        <v>0</v>
      </c>
      <c r="BC47" s="36">
        <v>0</v>
      </c>
      <c r="BD47" s="36">
        <v>0</v>
      </c>
      <c r="BE47" s="36">
        <v>0</v>
      </c>
      <c r="BF47" s="36">
        <v>14.291949866758445</v>
      </c>
      <c r="BG47" s="36">
        <v>10.495983733766201</v>
      </c>
      <c r="BH47" s="36">
        <v>0</v>
      </c>
      <c r="BI47" s="36">
        <v>0</v>
      </c>
      <c r="BJ47" s="36">
        <v>10.432047876629294</v>
      </c>
      <c r="BK47" s="39">
        <f>SUM(C47:BJ47)</f>
        <v>440.9724431503268</v>
      </c>
    </row>
    <row r="48" spans="1:67">
      <c r="A48" s="17"/>
      <c r="B48" s="27" t="s">
        <v>87</v>
      </c>
      <c r="C48" s="36">
        <f>SUM(C47)</f>
        <v>0</v>
      </c>
      <c r="D48" s="36">
        <f t="shared" ref="D48:BJ48" si="14">SUM(D47)</f>
        <v>0.59002882213329999</v>
      </c>
      <c r="E48" s="36">
        <f t="shared" si="14"/>
        <v>0</v>
      </c>
      <c r="F48" s="36">
        <f t="shared" si="14"/>
        <v>0</v>
      </c>
      <c r="G48" s="36">
        <f t="shared" si="14"/>
        <v>0</v>
      </c>
      <c r="H48" s="36">
        <f t="shared" si="14"/>
        <v>1.5616332886588016</v>
      </c>
      <c r="I48" s="36">
        <f t="shared" si="14"/>
        <v>0.78394324539979998</v>
      </c>
      <c r="J48" s="36">
        <f t="shared" si="14"/>
        <v>0</v>
      </c>
      <c r="K48" s="36">
        <f t="shared" si="14"/>
        <v>0</v>
      </c>
      <c r="L48" s="36">
        <f t="shared" si="14"/>
        <v>1.0609695614327999</v>
      </c>
      <c r="M48" s="36">
        <f t="shared" si="14"/>
        <v>0</v>
      </c>
      <c r="N48" s="36">
        <f t="shared" si="14"/>
        <v>0</v>
      </c>
      <c r="O48" s="36">
        <f t="shared" si="14"/>
        <v>0</v>
      </c>
      <c r="P48" s="36">
        <f t="shared" si="14"/>
        <v>0</v>
      </c>
      <c r="Q48" s="36">
        <f t="shared" si="14"/>
        <v>0</v>
      </c>
      <c r="R48" s="36">
        <f t="shared" si="14"/>
        <v>1.7968083149199021</v>
      </c>
      <c r="S48" s="36">
        <f t="shared" si="14"/>
        <v>1.7513447717999</v>
      </c>
      <c r="T48" s="36">
        <f t="shared" si="14"/>
        <v>0</v>
      </c>
      <c r="U48" s="36">
        <f t="shared" si="14"/>
        <v>0</v>
      </c>
      <c r="V48" s="36">
        <f t="shared" si="14"/>
        <v>1.1135944168327998</v>
      </c>
      <c r="W48" s="36">
        <f t="shared" si="14"/>
        <v>0</v>
      </c>
      <c r="X48" s="36">
        <f t="shared" si="14"/>
        <v>0</v>
      </c>
      <c r="Y48" s="36">
        <f t="shared" si="14"/>
        <v>0</v>
      </c>
      <c r="Z48" s="36">
        <f t="shared" si="14"/>
        <v>0</v>
      </c>
      <c r="AA48" s="36">
        <f t="shared" si="14"/>
        <v>0</v>
      </c>
      <c r="AB48" s="36">
        <f t="shared" si="14"/>
        <v>53.981830586761774</v>
      </c>
      <c r="AC48" s="36">
        <f t="shared" si="14"/>
        <v>8.0191736525317001</v>
      </c>
      <c r="AD48" s="36">
        <f t="shared" si="14"/>
        <v>0</v>
      </c>
      <c r="AE48" s="36">
        <f t="shared" si="14"/>
        <v>0</v>
      </c>
      <c r="AF48" s="36">
        <f t="shared" si="14"/>
        <v>96.539389396769195</v>
      </c>
      <c r="AG48" s="36">
        <f t="shared" si="14"/>
        <v>0</v>
      </c>
      <c r="AH48" s="36">
        <f t="shared" si="14"/>
        <v>0</v>
      </c>
      <c r="AI48" s="36">
        <f t="shared" si="14"/>
        <v>0</v>
      </c>
      <c r="AJ48" s="36">
        <f t="shared" si="14"/>
        <v>0</v>
      </c>
      <c r="AK48" s="36">
        <f t="shared" si="14"/>
        <v>0</v>
      </c>
      <c r="AL48" s="36">
        <f t="shared" si="14"/>
        <v>83.377011171541369</v>
      </c>
      <c r="AM48" s="36">
        <f t="shared" si="14"/>
        <v>10.178301398998105</v>
      </c>
      <c r="AN48" s="36">
        <f t="shared" si="14"/>
        <v>1.1446616887998</v>
      </c>
      <c r="AO48" s="36">
        <f t="shared" si="14"/>
        <v>0</v>
      </c>
      <c r="AP48" s="36">
        <f t="shared" si="14"/>
        <v>70.570122652703631</v>
      </c>
      <c r="AQ48" s="36">
        <f t="shared" si="14"/>
        <v>0</v>
      </c>
      <c r="AR48" s="36">
        <f t="shared" si="14"/>
        <v>0</v>
      </c>
      <c r="AS48" s="36">
        <f t="shared" si="14"/>
        <v>0</v>
      </c>
      <c r="AT48" s="36">
        <f t="shared" si="14"/>
        <v>0</v>
      </c>
      <c r="AU48" s="36">
        <f t="shared" si="14"/>
        <v>0</v>
      </c>
      <c r="AV48" s="36">
        <f t="shared" si="14"/>
        <v>28.222495364499682</v>
      </c>
      <c r="AW48" s="36">
        <f t="shared" si="14"/>
        <v>3.5644520374662005</v>
      </c>
      <c r="AX48" s="36">
        <f t="shared" si="14"/>
        <v>0</v>
      </c>
      <c r="AY48" s="36">
        <f t="shared" si="14"/>
        <v>0</v>
      </c>
      <c r="AZ48" s="36">
        <f t="shared" si="14"/>
        <v>41.496701301924148</v>
      </c>
      <c r="BA48" s="36">
        <f t="shared" si="14"/>
        <v>0</v>
      </c>
      <c r="BB48" s="36">
        <f t="shared" si="14"/>
        <v>0</v>
      </c>
      <c r="BC48" s="36">
        <f t="shared" si="14"/>
        <v>0</v>
      </c>
      <c r="BD48" s="36">
        <f t="shared" si="14"/>
        <v>0</v>
      </c>
      <c r="BE48" s="36">
        <f t="shared" si="14"/>
        <v>0</v>
      </c>
      <c r="BF48" s="36">
        <f t="shared" si="14"/>
        <v>14.291949866758445</v>
      </c>
      <c r="BG48" s="36">
        <f t="shared" si="14"/>
        <v>10.495983733766201</v>
      </c>
      <c r="BH48" s="36">
        <f t="shared" si="14"/>
        <v>0</v>
      </c>
      <c r="BI48" s="36">
        <f t="shared" si="14"/>
        <v>0</v>
      </c>
      <c r="BJ48" s="36">
        <f t="shared" si="14"/>
        <v>10.432047876629294</v>
      </c>
      <c r="BK48" s="39">
        <f>SUM(BK47)</f>
        <v>440.9724431503268</v>
      </c>
    </row>
    <row r="49" spans="1:63" ht="2.25" customHeight="1">
      <c r="A49" s="17"/>
      <c r="B49" s="25"/>
      <c r="C49" s="63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5"/>
    </row>
    <row r="50" spans="1:63">
      <c r="A50" s="17" t="s">
        <v>4</v>
      </c>
      <c r="B50" s="24" t="s">
        <v>9</v>
      </c>
      <c r="C50" s="63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5"/>
    </row>
    <row r="51" spans="1:63">
      <c r="A51" s="17" t="s">
        <v>80</v>
      </c>
      <c r="B51" s="25" t="s">
        <v>20</v>
      </c>
      <c r="C51" s="63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5"/>
    </row>
    <row r="52" spans="1:63">
      <c r="A52" s="17"/>
      <c r="B52" s="34" t="s">
        <v>117</v>
      </c>
      <c r="C52" s="40">
        <v>0</v>
      </c>
      <c r="D52" s="40">
        <v>40.241599999999998</v>
      </c>
      <c r="E52" s="40">
        <v>0</v>
      </c>
      <c r="F52" s="40">
        <v>0</v>
      </c>
      <c r="G52" s="40">
        <v>0</v>
      </c>
      <c r="H52" s="40">
        <v>15.114100000000001</v>
      </c>
      <c r="I52" s="40">
        <v>0.61819999999999997</v>
      </c>
      <c r="J52" s="40">
        <v>0</v>
      </c>
      <c r="K52" s="40">
        <v>0</v>
      </c>
      <c r="L52" s="40">
        <v>7.0423999999999998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9.0800999999999998</v>
      </c>
      <c r="S52" s="40">
        <v>0.1993</v>
      </c>
      <c r="T52" s="40">
        <v>0</v>
      </c>
      <c r="U52" s="40">
        <v>0</v>
      </c>
      <c r="V52" s="40">
        <v>2.1156000000000001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0">
        <v>0</v>
      </c>
      <c r="AC52" s="40">
        <v>0</v>
      </c>
      <c r="AD52" s="40">
        <v>0</v>
      </c>
      <c r="AE52" s="40">
        <v>0</v>
      </c>
      <c r="AF52" s="40">
        <v>0</v>
      </c>
      <c r="AG52" s="40">
        <v>0</v>
      </c>
      <c r="AH52" s="40">
        <v>0</v>
      </c>
      <c r="AI52" s="40">
        <v>0</v>
      </c>
      <c r="AJ52" s="40">
        <v>0</v>
      </c>
      <c r="AK52" s="40">
        <v>0</v>
      </c>
      <c r="AL52" s="40">
        <v>0</v>
      </c>
      <c r="AM52" s="40">
        <v>0</v>
      </c>
      <c r="AN52" s="40">
        <v>0</v>
      </c>
      <c r="AO52" s="40">
        <v>0</v>
      </c>
      <c r="AP52" s="40">
        <v>0</v>
      </c>
      <c r="AQ52" s="40">
        <v>0</v>
      </c>
      <c r="AR52" s="40">
        <v>0</v>
      </c>
      <c r="AS52" s="40">
        <v>0</v>
      </c>
      <c r="AT52" s="40">
        <v>0</v>
      </c>
      <c r="AU52" s="40">
        <v>0</v>
      </c>
      <c r="AV52" s="40">
        <v>0</v>
      </c>
      <c r="AW52" s="40">
        <v>0</v>
      </c>
      <c r="AX52" s="40">
        <v>0</v>
      </c>
      <c r="AY52" s="40">
        <v>0</v>
      </c>
      <c r="AZ52" s="40">
        <v>0</v>
      </c>
      <c r="BA52" s="40">
        <v>0</v>
      </c>
      <c r="BB52" s="40">
        <v>0</v>
      </c>
      <c r="BC52" s="40">
        <v>0</v>
      </c>
      <c r="BD52" s="40">
        <v>0</v>
      </c>
      <c r="BE52" s="40">
        <v>0</v>
      </c>
      <c r="BF52" s="40">
        <v>0</v>
      </c>
      <c r="BG52" s="40">
        <v>0</v>
      </c>
      <c r="BH52" s="40">
        <v>0</v>
      </c>
      <c r="BI52" s="40">
        <v>0</v>
      </c>
      <c r="BJ52" s="40">
        <v>0</v>
      </c>
      <c r="BK52" s="39">
        <f>SUM(C52:BJ52)</f>
        <v>74.411299999999997</v>
      </c>
    </row>
    <row r="53" spans="1:63">
      <c r="A53" s="17"/>
      <c r="B53" s="26" t="s">
        <v>89</v>
      </c>
      <c r="C53" s="36">
        <f>SUM(C52)</f>
        <v>0</v>
      </c>
      <c r="D53" s="36">
        <f t="shared" ref="D53:BJ53" si="15">SUM(D52)</f>
        <v>40.241599999999998</v>
      </c>
      <c r="E53" s="36">
        <f t="shared" si="15"/>
        <v>0</v>
      </c>
      <c r="F53" s="36">
        <f t="shared" si="15"/>
        <v>0</v>
      </c>
      <c r="G53" s="36">
        <f t="shared" si="15"/>
        <v>0</v>
      </c>
      <c r="H53" s="36">
        <f t="shared" si="15"/>
        <v>15.114100000000001</v>
      </c>
      <c r="I53" s="36">
        <f t="shared" si="15"/>
        <v>0.61819999999999997</v>
      </c>
      <c r="J53" s="36">
        <f t="shared" si="15"/>
        <v>0</v>
      </c>
      <c r="K53" s="36">
        <f t="shared" si="15"/>
        <v>0</v>
      </c>
      <c r="L53" s="36">
        <f t="shared" si="15"/>
        <v>7.0423999999999998</v>
      </c>
      <c r="M53" s="36">
        <f t="shared" si="15"/>
        <v>0</v>
      </c>
      <c r="N53" s="36">
        <f t="shared" si="15"/>
        <v>0</v>
      </c>
      <c r="O53" s="36">
        <f t="shared" si="15"/>
        <v>0</v>
      </c>
      <c r="P53" s="36">
        <f t="shared" si="15"/>
        <v>0</v>
      </c>
      <c r="Q53" s="36">
        <f t="shared" si="15"/>
        <v>0</v>
      </c>
      <c r="R53" s="36">
        <f t="shared" si="15"/>
        <v>9.0800999999999998</v>
      </c>
      <c r="S53" s="36">
        <f t="shared" si="15"/>
        <v>0.1993</v>
      </c>
      <c r="T53" s="36">
        <f t="shared" si="15"/>
        <v>0</v>
      </c>
      <c r="U53" s="36">
        <f t="shared" si="15"/>
        <v>0</v>
      </c>
      <c r="V53" s="36">
        <f t="shared" si="15"/>
        <v>2.1156000000000001</v>
      </c>
      <c r="W53" s="36">
        <f t="shared" si="15"/>
        <v>0</v>
      </c>
      <c r="X53" s="36">
        <f t="shared" si="15"/>
        <v>0</v>
      </c>
      <c r="Y53" s="36">
        <f t="shared" si="15"/>
        <v>0</v>
      </c>
      <c r="Z53" s="36">
        <f t="shared" si="15"/>
        <v>0</v>
      </c>
      <c r="AA53" s="36">
        <f t="shared" si="15"/>
        <v>0</v>
      </c>
      <c r="AB53" s="36">
        <f t="shared" si="15"/>
        <v>0</v>
      </c>
      <c r="AC53" s="36">
        <f t="shared" si="15"/>
        <v>0</v>
      </c>
      <c r="AD53" s="36">
        <f t="shared" si="15"/>
        <v>0</v>
      </c>
      <c r="AE53" s="36">
        <f t="shared" si="15"/>
        <v>0</v>
      </c>
      <c r="AF53" s="36">
        <f t="shared" si="15"/>
        <v>0</v>
      </c>
      <c r="AG53" s="36">
        <f t="shared" si="15"/>
        <v>0</v>
      </c>
      <c r="AH53" s="36">
        <f t="shared" si="15"/>
        <v>0</v>
      </c>
      <c r="AI53" s="36">
        <f t="shared" si="15"/>
        <v>0</v>
      </c>
      <c r="AJ53" s="36">
        <f t="shared" si="15"/>
        <v>0</v>
      </c>
      <c r="AK53" s="36">
        <f t="shared" si="15"/>
        <v>0</v>
      </c>
      <c r="AL53" s="36">
        <f t="shared" si="15"/>
        <v>0</v>
      </c>
      <c r="AM53" s="36">
        <f t="shared" si="15"/>
        <v>0</v>
      </c>
      <c r="AN53" s="36">
        <f t="shared" si="15"/>
        <v>0</v>
      </c>
      <c r="AO53" s="36">
        <f t="shared" si="15"/>
        <v>0</v>
      </c>
      <c r="AP53" s="36">
        <f t="shared" si="15"/>
        <v>0</v>
      </c>
      <c r="AQ53" s="36">
        <f t="shared" si="15"/>
        <v>0</v>
      </c>
      <c r="AR53" s="36">
        <f t="shared" si="15"/>
        <v>0</v>
      </c>
      <c r="AS53" s="36">
        <f t="shared" si="15"/>
        <v>0</v>
      </c>
      <c r="AT53" s="36">
        <f t="shared" si="15"/>
        <v>0</v>
      </c>
      <c r="AU53" s="36">
        <f t="shared" si="15"/>
        <v>0</v>
      </c>
      <c r="AV53" s="36">
        <f t="shared" si="15"/>
        <v>0</v>
      </c>
      <c r="AW53" s="36">
        <f t="shared" si="15"/>
        <v>0</v>
      </c>
      <c r="AX53" s="36">
        <f t="shared" si="15"/>
        <v>0</v>
      </c>
      <c r="AY53" s="36">
        <f t="shared" si="15"/>
        <v>0</v>
      </c>
      <c r="AZ53" s="36">
        <f t="shared" si="15"/>
        <v>0</v>
      </c>
      <c r="BA53" s="36">
        <f t="shared" si="15"/>
        <v>0</v>
      </c>
      <c r="BB53" s="36">
        <f t="shared" si="15"/>
        <v>0</v>
      </c>
      <c r="BC53" s="36">
        <f t="shared" si="15"/>
        <v>0</v>
      </c>
      <c r="BD53" s="36">
        <f t="shared" si="15"/>
        <v>0</v>
      </c>
      <c r="BE53" s="36">
        <f t="shared" si="15"/>
        <v>0</v>
      </c>
      <c r="BF53" s="36">
        <f t="shared" si="15"/>
        <v>0</v>
      </c>
      <c r="BG53" s="36">
        <f t="shared" si="15"/>
        <v>0</v>
      </c>
      <c r="BH53" s="36">
        <f t="shared" si="15"/>
        <v>0</v>
      </c>
      <c r="BI53" s="36">
        <f t="shared" si="15"/>
        <v>0</v>
      </c>
      <c r="BJ53" s="36">
        <f t="shared" si="15"/>
        <v>0</v>
      </c>
      <c r="BK53" s="39">
        <f>SUM(BK52)</f>
        <v>74.411299999999997</v>
      </c>
    </row>
    <row r="54" spans="1:63">
      <c r="A54" s="17" t="s">
        <v>81</v>
      </c>
      <c r="B54" s="25" t="s">
        <v>21</v>
      </c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5"/>
    </row>
    <row r="55" spans="1:63">
      <c r="A55" s="17"/>
      <c r="B55" s="26" t="s">
        <v>40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  <c r="AW55" s="36">
        <v>0</v>
      </c>
      <c r="AX55" s="36">
        <v>0</v>
      </c>
      <c r="AY55" s="36">
        <v>0</v>
      </c>
      <c r="AZ55" s="36">
        <v>0</v>
      </c>
      <c r="BA55" s="36">
        <v>0</v>
      </c>
      <c r="BB55" s="36">
        <v>0</v>
      </c>
      <c r="BC55" s="36">
        <v>0</v>
      </c>
      <c r="BD55" s="36">
        <v>0</v>
      </c>
      <c r="BE55" s="36">
        <v>0</v>
      </c>
      <c r="BF55" s="36">
        <v>0</v>
      </c>
      <c r="BG55" s="36">
        <v>0</v>
      </c>
      <c r="BH55" s="36">
        <v>0</v>
      </c>
      <c r="BI55" s="36">
        <v>0</v>
      </c>
      <c r="BJ55" s="36">
        <v>0</v>
      </c>
      <c r="BK55" s="39">
        <f>SUM(C55:BJ55)</f>
        <v>0</v>
      </c>
    </row>
    <row r="56" spans="1:63">
      <c r="A56" s="17"/>
      <c r="B56" s="26" t="s">
        <v>90</v>
      </c>
      <c r="C56" s="36">
        <f t="shared" ref="C56:BJ56" si="16">SUM(C55)</f>
        <v>0</v>
      </c>
      <c r="D56" s="36">
        <f t="shared" si="16"/>
        <v>0</v>
      </c>
      <c r="E56" s="36">
        <f t="shared" si="16"/>
        <v>0</v>
      </c>
      <c r="F56" s="36">
        <f t="shared" si="16"/>
        <v>0</v>
      </c>
      <c r="G56" s="36">
        <f t="shared" si="16"/>
        <v>0</v>
      </c>
      <c r="H56" s="36">
        <f t="shared" si="16"/>
        <v>0</v>
      </c>
      <c r="I56" s="36">
        <f t="shared" si="16"/>
        <v>0</v>
      </c>
      <c r="J56" s="36">
        <f t="shared" si="16"/>
        <v>0</v>
      </c>
      <c r="K56" s="36">
        <f t="shared" si="16"/>
        <v>0</v>
      </c>
      <c r="L56" s="36">
        <f t="shared" si="16"/>
        <v>0</v>
      </c>
      <c r="M56" s="36">
        <f t="shared" si="16"/>
        <v>0</v>
      </c>
      <c r="N56" s="36">
        <f t="shared" si="16"/>
        <v>0</v>
      </c>
      <c r="O56" s="36">
        <f t="shared" si="16"/>
        <v>0</v>
      </c>
      <c r="P56" s="36">
        <f t="shared" si="16"/>
        <v>0</v>
      </c>
      <c r="Q56" s="36">
        <f t="shared" si="16"/>
        <v>0</v>
      </c>
      <c r="R56" s="36">
        <f t="shared" si="16"/>
        <v>0</v>
      </c>
      <c r="S56" s="36">
        <f t="shared" si="16"/>
        <v>0</v>
      </c>
      <c r="T56" s="36">
        <f t="shared" si="16"/>
        <v>0</v>
      </c>
      <c r="U56" s="36">
        <f t="shared" si="16"/>
        <v>0</v>
      </c>
      <c r="V56" s="36">
        <f t="shared" si="16"/>
        <v>0</v>
      </c>
      <c r="W56" s="36">
        <f t="shared" si="16"/>
        <v>0</v>
      </c>
      <c r="X56" s="36">
        <f t="shared" si="16"/>
        <v>0</v>
      </c>
      <c r="Y56" s="36">
        <f t="shared" si="16"/>
        <v>0</v>
      </c>
      <c r="Z56" s="36">
        <f t="shared" si="16"/>
        <v>0</v>
      </c>
      <c r="AA56" s="36">
        <f t="shared" si="16"/>
        <v>0</v>
      </c>
      <c r="AB56" s="36">
        <f t="shared" si="16"/>
        <v>0</v>
      </c>
      <c r="AC56" s="36">
        <f t="shared" si="16"/>
        <v>0</v>
      </c>
      <c r="AD56" s="36">
        <f t="shared" si="16"/>
        <v>0</v>
      </c>
      <c r="AE56" s="36">
        <f t="shared" si="16"/>
        <v>0</v>
      </c>
      <c r="AF56" s="36">
        <f t="shared" si="16"/>
        <v>0</v>
      </c>
      <c r="AG56" s="36">
        <f t="shared" si="16"/>
        <v>0</v>
      </c>
      <c r="AH56" s="36">
        <f t="shared" si="16"/>
        <v>0</v>
      </c>
      <c r="AI56" s="36">
        <f t="shared" si="16"/>
        <v>0</v>
      </c>
      <c r="AJ56" s="36">
        <f t="shared" si="16"/>
        <v>0</v>
      </c>
      <c r="AK56" s="36">
        <f t="shared" si="16"/>
        <v>0</v>
      </c>
      <c r="AL56" s="36">
        <f t="shared" si="16"/>
        <v>0</v>
      </c>
      <c r="AM56" s="36">
        <f t="shared" si="16"/>
        <v>0</v>
      </c>
      <c r="AN56" s="36">
        <f t="shared" si="16"/>
        <v>0</v>
      </c>
      <c r="AO56" s="36">
        <f t="shared" si="16"/>
        <v>0</v>
      </c>
      <c r="AP56" s="36">
        <f t="shared" si="16"/>
        <v>0</v>
      </c>
      <c r="AQ56" s="36">
        <f t="shared" si="16"/>
        <v>0</v>
      </c>
      <c r="AR56" s="36">
        <f t="shared" si="16"/>
        <v>0</v>
      </c>
      <c r="AS56" s="36">
        <f t="shared" si="16"/>
        <v>0</v>
      </c>
      <c r="AT56" s="36">
        <f t="shared" si="16"/>
        <v>0</v>
      </c>
      <c r="AU56" s="36">
        <f t="shared" si="16"/>
        <v>0</v>
      </c>
      <c r="AV56" s="36">
        <f t="shared" si="16"/>
        <v>0</v>
      </c>
      <c r="AW56" s="36">
        <f t="shared" si="16"/>
        <v>0</v>
      </c>
      <c r="AX56" s="36">
        <f t="shared" si="16"/>
        <v>0</v>
      </c>
      <c r="AY56" s="36">
        <f t="shared" si="16"/>
        <v>0</v>
      </c>
      <c r="AZ56" s="36">
        <f t="shared" si="16"/>
        <v>0</v>
      </c>
      <c r="BA56" s="36">
        <f t="shared" si="16"/>
        <v>0</v>
      </c>
      <c r="BB56" s="36">
        <f t="shared" si="16"/>
        <v>0</v>
      </c>
      <c r="BC56" s="36">
        <f t="shared" si="16"/>
        <v>0</v>
      </c>
      <c r="BD56" s="36">
        <f t="shared" si="16"/>
        <v>0</v>
      </c>
      <c r="BE56" s="36">
        <f t="shared" si="16"/>
        <v>0</v>
      </c>
      <c r="BF56" s="36">
        <f t="shared" si="16"/>
        <v>0</v>
      </c>
      <c r="BG56" s="36">
        <f t="shared" si="16"/>
        <v>0</v>
      </c>
      <c r="BH56" s="36">
        <f t="shared" si="16"/>
        <v>0</v>
      </c>
      <c r="BI56" s="36">
        <f t="shared" si="16"/>
        <v>0</v>
      </c>
      <c r="BJ56" s="36">
        <f t="shared" si="16"/>
        <v>0</v>
      </c>
      <c r="BK56" s="39">
        <f>SUM(BK55)</f>
        <v>0</v>
      </c>
    </row>
    <row r="57" spans="1:63">
      <c r="A57" s="17"/>
      <c r="B57" s="27" t="s">
        <v>88</v>
      </c>
      <c r="C57" s="38">
        <f>C56+C53</f>
        <v>0</v>
      </c>
      <c r="D57" s="38">
        <f t="shared" ref="D57:BJ57" si="17">D56+D53</f>
        <v>40.241599999999998</v>
      </c>
      <c r="E57" s="38">
        <f t="shared" si="17"/>
        <v>0</v>
      </c>
      <c r="F57" s="38">
        <f t="shared" si="17"/>
        <v>0</v>
      </c>
      <c r="G57" s="38">
        <f t="shared" si="17"/>
        <v>0</v>
      </c>
      <c r="H57" s="38">
        <f t="shared" si="17"/>
        <v>15.114100000000001</v>
      </c>
      <c r="I57" s="38">
        <f t="shared" si="17"/>
        <v>0.61819999999999997</v>
      </c>
      <c r="J57" s="38">
        <f t="shared" si="17"/>
        <v>0</v>
      </c>
      <c r="K57" s="38">
        <f t="shared" si="17"/>
        <v>0</v>
      </c>
      <c r="L57" s="38">
        <f t="shared" si="17"/>
        <v>7.0423999999999998</v>
      </c>
      <c r="M57" s="38">
        <f t="shared" si="17"/>
        <v>0</v>
      </c>
      <c r="N57" s="38">
        <f t="shared" si="17"/>
        <v>0</v>
      </c>
      <c r="O57" s="38">
        <f t="shared" si="17"/>
        <v>0</v>
      </c>
      <c r="P57" s="38">
        <f t="shared" si="17"/>
        <v>0</v>
      </c>
      <c r="Q57" s="38">
        <f t="shared" si="17"/>
        <v>0</v>
      </c>
      <c r="R57" s="38">
        <f t="shared" si="17"/>
        <v>9.0800999999999998</v>
      </c>
      <c r="S57" s="38">
        <f t="shared" si="17"/>
        <v>0.1993</v>
      </c>
      <c r="T57" s="38">
        <f t="shared" si="17"/>
        <v>0</v>
      </c>
      <c r="U57" s="38">
        <f t="shared" si="17"/>
        <v>0</v>
      </c>
      <c r="V57" s="38">
        <f t="shared" si="17"/>
        <v>2.1156000000000001</v>
      </c>
      <c r="W57" s="38">
        <f t="shared" si="17"/>
        <v>0</v>
      </c>
      <c r="X57" s="38">
        <f t="shared" si="17"/>
        <v>0</v>
      </c>
      <c r="Y57" s="38">
        <f t="shared" si="17"/>
        <v>0</v>
      </c>
      <c r="Z57" s="38">
        <f t="shared" si="17"/>
        <v>0</v>
      </c>
      <c r="AA57" s="38">
        <f t="shared" si="17"/>
        <v>0</v>
      </c>
      <c r="AB57" s="38">
        <f t="shared" si="17"/>
        <v>0</v>
      </c>
      <c r="AC57" s="38">
        <f t="shared" si="17"/>
        <v>0</v>
      </c>
      <c r="AD57" s="38">
        <f t="shared" si="17"/>
        <v>0</v>
      </c>
      <c r="AE57" s="38">
        <f t="shared" si="17"/>
        <v>0</v>
      </c>
      <c r="AF57" s="38">
        <f t="shared" si="17"/>
        <v>0</v>
      </c>
      <c r="AG57" s="38">
        <f t="shared" si="17"/>
        <v>0</v>
      </c>
      <c r="AH57" s="38">
        <f t="shared" si="17"/>
        <v>0</v>
      </c>
      <c r="AI57" s="38">
        <f t="shared" si="17"/>
        <v>0</v>
      </c>
      <c r="AJ57" s="38">
        <f t="shared" si="17"/>
        <v>0</v>
      </c>
      <c r="AK57" s="38">
        <f t="shared" si="17"/>
        <v>0</v>
      </c>
      <c r="AL57" s="38">
        <f t="shared" si="17"/>
        <v>0</v>
      </c>
      <c r="AM57" s="38">
        <f t="shared" si="17"/>
        <v>0</v>
      </c>
      <c r="AN57" s="38">
        <f t="shared" si="17"/>
        <v>0</v>
      </c>
      <c r="AO57" s="38">
        <f t="shared" si="17"/>
        <v>0</v>
      </c>
      <c r="AP57" s="38">
        <f t="shared" si="17"/>
        <v>0</v>
      </c>
      <c r="AQ57" s="38">
        <f t="shared" si="17"/>
        <v>0</v>
      </c>
      <c r="AR57" s="38">
        <f t="shared" si="17"/>
        <v>0</v>
      </c>
      <c r="AS57" s="38">
        <f t="shared" si="17"/>
        <v>0</v>
      </c>
      <c r="AT57" s="38">
        <f t="shared" si="17"/>
        <v>0</v>
      </c>
      <c r="AU57" s="38">
        <f t="shared" si="17"/>
        <v>0</v>
      </c>
      <c r="AV57" s="38">
        <f t="shared" si="17"/>
        <v>0</v>
      </c>
      <c r="AW57" s="38">
        <f t="shared" si="17"/>
        <v>0</v>
      </c>
      <c r="AX57" s="38">
        <f t="shared" si="17"/>
        <v>0</v>
      </c>
      <c r="AY57" s="38">
        <f t="shared" si="17"/>
        <v>0</v>
      </c>
      <c r="AZ57" s="38">
        <f t="shared" si="17"/>
        <v>0</v>
      </c>
      <c r="BA57" s="38">
        <f t="shared" si="17"/>
        <v>0</v>
      </c>
      <c r="BB57" s="38">
        <f t="shared" si="17"/>
        <v>0</v>
      </c>
      <c r="BC57" s="38">
        <f t="shared" si="17"/>
        <v>0</v>
      </c>
      <c r="BD57" s="38">
        <f t="shared" si="17"/>
        <v>0</v>
      </c>
      <c r="BE57" s="38">
        <f t="shared" si="17"/>
        <v>0</v>
      </c>
      <c r="BF57" s="38">
        <f t="shared" si="17"/>
        <v>0</v>
      </c>
      <c r="BG57" s="38">
        <f t="shared" si="17"/>
        <v>0</v>
      </c>
      <c r="BH57" s="38">
        <f t="shared" si="17"/>
        <v>0</v>
      </c>
      <c r="BI57" s="38">
        <f t="shared" si="17"/>
        <v>0</v>
      </c>
      <c r="BJ57" s="38">
        <f t="shared" si="17"/>
        <v>0</v>
      </c>
      <c r="BK57" s="38">
        <f>BK56+BK53</f>
        <v>74.411299999999997</v>
      </c>
    </row>
    <row r="58" spans="1:63" ht="4.5" customHeight="1">
      <c r="A58" s="17"/>
      <c r="B58" s="25"/>
      <c r="C58" s="63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5"/>
    </row>
    <row r="59" spans="1:63">
      <c r="A59" s="17" t="s">
        <v>22</v>
      </c>
      <c r="B59" s="24" t="s">
        <v>23</v>
      </c>
      <c r="C59" s="63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5"/>
    </row>
    <row r="60" spans="1:63">
      <c r="A60" s="17" t="s">
        <v>80</v>
      </c>
      <c r="B60" s="25" t="s">
        <v>24</v>
      </c>
      <c r="C60" s="63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5"/>
    </row>
    <row r="61" spans="1:63">
      <c r="A61" s="17"/>
      <c r="B61" s="26" t="s">
        <v>40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6">
        <v>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>
        <v>0</v>
      </c>
      <c r="AP61" s="36">
        <v>0</v>
      </c>
      <c r="AQ61" s="36">
        <v>0</v>
      </c>
      <c r="AR61" s="36">
        <v>0</v>
      </c>
      <c r="AS61" s="36">
        <v>0</v>
      </c>
      <c r="AT61" s="36">
        <v>0</v>
      </c>
      <c r="AU61" s="36">
        <v>0</v>
      </c>
      <c r="AV61" s="36">
        <v>0</v>
      </c>
      <c r="AW61" s="36">
        <v>0</v>
      </c>
      <c r="AX61" s="36">
        <v>0</v>
      </c>
      <c r="AY61" s="36">
        <v>0</v>
      </c>
      <c r="AZ61" s="36">
        <v>0</v>
      </c>
      <c r="BA61" s="36">
        <v>0</v>
      </c>
      <c r="BB61" s="36">
        <v>0</v>
      </c>
      <c r="BC61" s="36">
        <v>0</v>
      </c>
      <c r="BD61" s="36">
        <v>0</v>
      </c>
      <c r="BE61" s="36">
        <v>0</v>
      </c>
      <c r="BF61" s="36">
        <v>0</v>
      </c>
      <c r="BG61" s="36">
        <v>0</v>
      </c>
      <c r="BH61" s="36">
        <v>0</v>
      </c>
      <c r="BI61" s="36">
        <v>0</v>
      </c>
      <c r="BJ61" s="36">
        <v>0</v>
      </c>
      <c r="BK61" s="39">
        <f>SUM(C61:BJ61)</f>
        <v>0</v>
      </c>
    </row>
    <row r="62" spans="1:63">
      <c r="A62" s="17"/>
      <c r="B62" s="27" t="s">
        <v>87</v>
      </c>
      <c r="C62" s="36">
        <f t="shared" ref="C62:BJ62" si="18">SUM(C61)</f>
        <v>0</v>
      </c>
      <c r="D62" s="36">
        <f t="shared" si="18"/>
        <v>0</v>
      </c>
      <c r="E62" s="36">
        <f t="shared" si="18"/>
        <v>0</v>
      </c>
      <c r="F62" s="36">
        <f t="shared" si="18"/>
        <v>0</v>
      </c>
      <c r="G62" s="36">
        <f t="shared" si="18"/>
        <v>0</v>
      </c>
      <c r="H62" s="36">
        <f t="shared" si="18"/>
        <v>0</v>
      </c>
      <c r="I62" s="36">
        <f t="shared" si="18"/>
        <v>0</v>
      </c>
      <c r="J62" s="36">
        <f t="shared" si="18"/>
        <v>0</v>
      </c>
      <c r="K62" s="36">
        <f t="shared" si="18"/>
        <v>0</v>
      </c>
      <c r="L62" s="36">
        <f t="shared" si="18"/>
        <v>0</v>
      </c>
      <c r="M62" s="36">
        <f t="shared" si="18"/>
        <v>0</v>
      </c>
      <c r="N62" s="36">
        <f t="shared" si="18"/>
        <v>0</v>
      </c>
      <c r="O62" s="36">
        <f t="shared" si="18"/>
        <v>0</v>
      </c>
      <c r="P62" s="36">
        <f t="shared" si="18"/>
        <v>0</v>
      </c>
      <c r="Q62" s="36">
        <f t="shared" si="18"/>
        <v>0</v>
      </c>
      <c r="R62" s="36">
        <f t="shared" si="18"/>
        <v>0</v>
      </c>
      <c r="S62" s="36">
        <f t="shared" si="18"/>
        <v>0</v>
      </c>
      <c r="T62" s="36">
        <f t="shared" si="18"/>
        <v>0</v>
      </c>
      <c r="U62" s="36">
        <f t="shared" si="18"/>
        <v>0</v>
      </c>
      <c r="V62" s="36">
        <f t="shared" si="18"/>
        <v>0</v>
      </c>
      <c r="W62" s="36">
        <f t="shared" si="18"/>
        <v>0</v>
      </c>
      <c r="X62" s="36">
        <f t="shared" si="18"/>
        <v>0</v>
      </c>
      <c r="Y62" s="36">
        <f t="shared" si="18"/>
        <v>0</v>
      </c>
      <c r="Z62" s="36">
        <f t="shared" si="18"/>
        <v>0</v>
      </c>
      <c r="AA62" s="36">
        <f t="shared" si="18"/>
        <v>0</v>
      </c>
      <c r="AB62" s="36">
        <f t="shared" si="18"/>
        <v>0</v>
      </c>
      <c r="AC62" s="36">
        <f t="shared" si="18"/>
        <v>0</v>
      </c>
      <c r="AD62" s="36">
        <f t="shared" si="18"/>
        <v>0</v>
      </c>
      <c r="AE62" s="36">
        <f t="shared" si="18"/>
        <v>0</v>
      </c>
      <c r="AF62" s="36">
        <f t="shared" si="18"/>
        <v>0</v>
      </c>
      <c r="AG62" s="36">
        <f t="shared" si="18"/>
        <v>0</v>
      </c>
      <c r="AH62" s="36">
        <f t="shared" si="18"/>
        <v>0</v>
      </c>
      <c r="AI62" s="36">
        <f t="shared" si="18"/>
        <v>0</v>
      </c>
      <c r="AJ62" s="36">
        <f t="shared" si="18"/>
        <v>0</v>
      </c>
      <c r="AK62" s="36">
        <f t="shared" si="18"/>
        <v>0</v>
      </c>
      <c r="AL62" s="36">
        <f t="shared" si="18"/>
        <v>0</v>
      </c>
      <c r="AM62" s="36">
        <f t="shared" si="18"/>
        <v>0</v>
      </c>
      <c r="AN62" s="36">
        <f t="shared" si="18"/>
        <v>0</v>
      </c>
      <c r="AO62" s="36">
        <f t="shared" si="18"/>
        <v>0</v>
      </c>
      <c r="AP62" s="36">
        <f t="shared" si="18"/>
        <v>0</v>
      </c>
      <c r="AQ62" s="36">
        <f t="shared" si="18"/>
        <v>0</v>
      </c>
      <c r="AR62" s="36">
        <f t="shared" si="18"/>
        <v>0</v>
      </c>
      <c r="AS62" s="36">
        <f t="shared" si="18"/>
        <v>0</v>
      </c>
      <c r="AT62" s="36">
        <f t="shared" si="18"/>
        <v>0</v>
      </c>
      <c r="AU62" s="36">
        <f t="shared" si="18"/>
        <v>0</v>
      </c>
      <c r="AV62" s="36">
        <f t="shared" si="18"/>
        <v>0</v>
      </c>
      <c r="AW62" s="36">
        <f t="shared" si="18"/>
        <v>0</v>
      </c>
      <c r="AX62" s="36">
        <f t="shared" si="18"/>
        <v>0</v>
      </c>
      <c r="AY62" s="36">
        <f t="shared" si="18"/>
        <v>0</v>
      </c>
      <c r="AZ62" s="36">
        <f t="shared" si="18"/>
        <v>0</v>
      </c>
      <c r="BA62" s="36">
        <f t="shared" si="18"/>
        <v>0</v>
      </c>
      <c r="BB62" s="36">
        <f t="shared" si="18"/>
        <v>0</v>
      </c>
      <c r="BC62" s="36">
        <f t="shared" si="18"/>
        <v>0</v>
      </c>
      <c r="BD62" s="36">
        <f t="shared" si="18"/>
        <v>0</v>
      </c>
      <c r="BE62" s="36">
        <f t="shared" si="18"/>
        <v>0</v>
      </c>
      <c r="BF62" s="36">
        <f t="shared" si="18"/>
        <v>0</v>
      </c>
      <c r="BG62" s="36">
        <f t="shared" si="18"/>
        <v>0</v>
      </c>
      <c r="BH62" s="36">
        <f t="shared" si="18"/>
        <v>0</v>
      </c>
      <c r="BI62" s="36">
        <f t="shared" si="18"/>
        <v>0</v>
      </c>
      <c r="BJ62" s="36">
        <f t="shared" si="18"/>
        <v>0</v>
      </c>
      <c r="BK62" s="39">
        <f>SUM(BK61)</f>
        <v>0</v>
      </c>
    </row>
    <row r="63" spans="1:63" ht="4.5" customHeight="1">
      <c r="A63" s="17"/>
      <c r="B63" s="29"/>
      <c r="C63" s="63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5"/>
    </row>
    <row r="64" spans="1:63">
      <c r="A64" s="17"/>
      <c r="B64" s="30" t="s">
        <v>103</v>
      </c>
      <c r="C64" s="44">
        <f>C29+C43+C48+C57+C62</f>
        <v>0</v>
      </c>
      <c r="D64" s="44">
        <f t="shared" ref="D64:BJ64" si="19">D29+D43+D48+D57+D62</f>
        <v>169.56069948283238</v>
      </c>
      <c r="E64" s="44">
        <f t="shared" si="19"/>
        <v>426.99454281989983</v>
      </c>
      <c r="F64" s="44">
        <f t="shared" si="19"/>
        <v>0</v>
      </c>
      <c r="G64" s="44">
        <f t="shared" si="19"/>
        <v>0</v>
      </c>
      <c r="H64" s="44">
        <f t="shared" si="19"/>
        <v>48.811722799878012</v>
      </c>
      <c r="I64" s="44">
        <f t="shared" si="19"/>
        <v>3024.5040549965956</v>
      </c>
      <c r="J64" s="44">
        <f t="shared" si="19"/>
        <v>789.23006345083354</v>
      </c>
      <c r="K64" s="44">
        <f t="shared" si="19"/>
        <v>0</v>
      </c>
      <c r="L64" s="44">
        <f t="shared" si="19"/>
        <v>84.268957160388709</v>
      </c>
      <c r="M64" s="44">
        <f t="shared" si="19"/>
        <v>0</v>
      </c>
      <c r="N64" s="44">
        <f t="shared" si="19"/>
        <v>10.203209449799999</v>
      </c>
      <c r="O64" s="44">
        <f t="shared" si="19"/>
        <v>0</v>
      </c>
      <c r="P64" s="44">
        <f t="shared" si="19"/>
        <v>0</v>
      </c>
      <c r="Q64" s="44">
        <f t="shared" si="19"/>
        <v>0</v>
      </c>
      <c r="R64" s="44">
        <f t="shared" si="19"/>
        <v>34.283514986565912</v>
      </c>
      <c r="S64" s="44">
        <f t="shared" si="19"/>
        <v>278.37049185636482</v>
      </c>
      <c r="T64" s="44">
        <f t="shared" si="19"/>
        <v>542.54311342166523</v>
      </c>
      <c r="U64" s="44">
        <f t="shared" si="19"/>
        <v>0</v>
      </c>
      <c r="V64" s="44">
        <f t="shared" si="19"/>
        <v>16.907971780527397</v>
      </c>
      <c r="W64" s="44">
        <f t="shared" si="19"/>
        <v>0</v>
      </c>
      <c r="X64" s="44">
        <f t="shared" si="19"/>
        <v>0</v>
      </c>
      <c r="Y64" s="44">
        <f t="shared" si="19"/>
        <v>0</v>
      </c>
      <c r="Z64" s="44">
        <f t="shared" si="19"/>
        <v>0</v>
      </c>
      <c r="AA64" s="44">
        <f t="shared" si="19"/>
        <v>0</v>
      </c>
      <c r="AB64" s="44">
        <f t="shared" si="19"/>
        <v>333.64509212892455</v>
      </c>
      <c r="AC64" s="44">
        <f t="shared" si="19"/>
        <v>150.16845540065336</v>
      </c>
      <c r="AD64" s="44">
        <f t="shared" si="19"/>
        <v>12.815780863766198</v>
      </c>
      <c r="AE64" s="44">
        <f t="shared" si="19"/>
        <v>0</v>
      </c>
      <c r="AF64" s="44">
        <f t="shared" si="19"/>
        <v>454.47496378083082</v>
      </c>
      <c r="AG64" s="44">
        <f t="shared" si="19"/>
        <v>0</v>
      </c>
      <c r="AH64" s="44">
        <f t="shared" si="19"/>
        <v>0</v>
      </c>
      <c r="AI64" s="44">
        <f t="shared" si="19"/>
        <v>0</v>
      </c>
      <c r="AJ64" s="44">
        <f t="shared" si="19"/>
        <v>0</v>
      </c>
      <c r="AK64" s="44">
        <f t="shared" si="19"/>
        <v>0</v>
      </c>
      <c r="AL64" s="44">
        <f t="shared" si="19"/>
        <v>471.83744943053097</v>
      </c>
      <c r="AM64" s="44">
        <f t="shared" si="19"/>
        <v>97.802775623020992</v>
      </c>
      <c r="AN64" s="44">
        <f t="shared" si="19"/>
        <v>429.16380563426225</v>
      </c>
      <c r="AO64" s="44">
        <f t="shared" si="19"/>
        <v>0</v>
      </c>
      <c r="AP64" s="44">
        <f t="shared" si="19"/>
        <v>268.5753726514784</v>
      </c>
      <c r="AQ64" s="44">
        <f t="shared" si="19"/>
        <v>0</v>
      </c>
      <c r="AR64" s="44">
        <f t="shared" si="19"/>
        <v>0</v>
      </c>
      <c r="AS64" s="44">
        <f t="shared" si="19"/>
        <v>0</v>
      </c>
      <c r="AT64" s="44">
        <f t="shared" si="19"/>
        <v>0</v>
      </c>
      <c r="AU64" s="44">
        <f t="shared" si="19"/>
        <v>0</v>
      </c>
      <c r="AV64" s="44">
        <f t="shared" si="19"/>
        <v>679.02950548910167</v>
      </c>
      <c r="AW64" s="44">
        <f t="shared" si="19"/>
        <v>729.03251880326127</v>
      </c>
      <c r="AX64" s="44">
        <f t="shared" si="19"/>
        <v>17.468672106933003</v>
      </c>
      <c r="AY64" s="44">
        <f t="shared" si="19"/>
        <v>0</v>
      </c>
      <c r="AZ64" s="44">
        <f t="shared" si="19"/>
        <v>468.15668898232451</v>
      </c>
      <c r="BA64" s="44">
        <f t="shared" si="19"/>
        <v>0</v>
      </c>
      <c r="BB64" s="44">
        <f t="shared" si="19"/>
        <v>0</v>
      </c>
      <c r="BC64" s="44">
        <f t="shared" si="19"/>
        <v>0</v>
      </c>
      <c r="BD64" s="44">
        <f t="shared" si="19"/>
        <v>0</v>
      </c>
      <c r="BE64" s="44">
        <f t="shared" si="19"/>
        <v>0</v>
      </c>
      <c r="BF64" s="44">
        <f t="shared" si="19"/>
        <v>174.51935153799158</v>
      </c>
      <c r="BG64" s="44">
        <f t="shared" si="19"/>
        <v>96.148801426530483</v>
      </c>
      <c r="BH64" s="44">
        <f t="shared" si="19"/>
        <v>45.449658936199398</v>
      </c>
      <c r="BI64" s="44">
        <f t="shared" si="19"/>
        <v>0</v>
      </c>
      <c r="BJ64" s="44">
        <f t="shared" si="19"/>
        <v>65.136270469309395</v>
      </c>
      <c r="BK64" s="44">
        <f>BK29+BK43+BK48+BK57+BK62</f>
        <v>9919.1035054704716</v>
      </c>
    </row>
    <row r="65" spans="1:63" ht="4.5" customHeight="1">
      <c r="A65" s="17"/>
      <c r="B65" s="30"/>
      <c r="C65" s="77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78"/>
    </row>
    <row r="66" spans="1:63" ht="14.25" customHeight="1">
      <c r="A66" s="17" t="s">
        <v>5</v>
      </c>
      <c r="B66" s="31" t="s">
        <v>26</v>
      </c>
      <c r="C66" s="77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78"/>
    </row>
    <row r="67" spans="1:63">
      <c r="A67" s="17"/>
      <c r="B67" s="34" t="s">
        <v>118</v>
      </c>
      <c r="C67" s="40">
        <v>0</v>
      </c>
      <c r="D67" s="40">
        <v>0.53327217729999998</v>
      </c>
      <c r="E67" s="40">
        <v>0</v>
      </c>
      <c r="F67" s="40">
        <v>0</v>
      </c>
      <c r="G67" s="40">
        <v>0</v>
      </c>
      <c r="H67" s="40">
        <v>0.34941823942979983</v>
      </c>
      <c r="I67" s="40">
        <v>0</v>
      </c>
      <c r="J67" s="40">
        <v>0</v>
      </c>
      <c r="K67" s="40">
        <v>0</v>
      </c>
      <c r="L67" s="40">
        <v>1.08284686E-2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0.20934919599570001</v>
      </c>
      <c r="S67" s="40">
        <v>0</v>
      </c>
      <c r="T67" s="40">
        <v>0</v>
      </c>
      <c r="U67" s="40">
        <v>0</v>
      </c>
      <c r="V67" s="40">
        <v>6.5918939333000004E-3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0">
        <v>13.712039151249382</v>
      </c>
      <c r="AC67" s="40">
        <v>2.59099173333E-2</v>
      </c>
      <c r="AD67" s="40">
        <v>0</v>
      </c>
      <c r="AE67" s="40">
        <v>0</v>
      </c>
      <c r="AF67" s="40">
        <v>1.4688348329661998</v>
      </c>
      <c r="AG67" s="40">
        <v>0</v>
      </c>
      <c r="AH67" s="40">
        <v>0</v>
      </c>
      <c r="AI67" s="40">
        <v>0</v>
      </c>
      <c r="AJ67" s="40">
        <v>0</v>
      </c>
      <c r="AK67" s="40">
        <v>0</v>
      </c>
      <c r="AL67" s="40">
        <v>14.943501994113666</v>
      </c>
      <c r="AM67" s="40">
        <v>0.16859161249999999</v>
      </c>
      <c r="AN67" s="40">
        <v>0</v>
      </c>
      <c r="AO67" s="40">
        <v>0</v>
      </c>
      <c r="AP67" s="40">
        <v>0.55359445056650003</v>
      </c>
      <c r="AQ67" s="40">
        <v>0</v>
      </c>
      <c r="AR67" s="40">
        <v>0</v>
      </c>
      <c r="AS67" s="40">
        <v>0</v>
      </c>
      <c r="AT67" s="40">
        <v>0</v>
      </c>
      <c r="AU67" s="40">
        <v>0</v>
      </c>
      <c r="AV67" s="40">
        <v>4.1829615649315972</v>
      </c>
      <c r="AW67" s="40">
        <v>3.9817278766600003E-2</v>
      </c>
      <c r="AX67" s="40">
        <v>0</v>
      </c>
      <c r="AY67" s="40">
        <v>0</v>
      </c>
      <c r="AZ67" s="40">
        <v>0.95144945056640007</v>
      </c>
      <c r="BA67" s="40">
        <v>0</v>
      </c>
      <c r="BB67" s="40">
        <v>0</v>
      </c>
      <c r="BC67" s="40">
        <v>0</v>
      </c>
      <c r="BD67" s="40">
        <v>0</v>
      </c>
      <c r="BE67" s="40">
        <v>0</v>
      </c>
      <c r="BF67" s="40">
        <v>2.5454792550729008</v>
      </c>
      <c r="BG67" s="40">
        <v>5.8721500000000004E-5</v>
      </c>
      <c r="BH67" s="40">
        <v>0</v>
      </c>
      <c r="BI67" s="40">
        <v>0</v>
      </c>
      <c r="BJ67" s="40">
        <v>8.3862094799999995E-2</v>
      </c>
      <c r="BK67" s="39">
        <f>SUM(C67:BJ67)</f>
        <v>39.785560299625331</v>
      </c>
    </row>
    <row r="68" spans="1:63" ht="13.5" thickBot="1">
      <c r="A68" s="32"/>
      <c r="B68" s="27" t="s">
        <v>87</v>
      </c>
      <c r="C68" s="36">
        <f t="shared" ref="C68:BJ68" si="20">SUM(C67)</f>
        <v>0</v>
      </c>
      <c r="D68" s="36">
        <f t="shared" si="20"/>
        <v>0.53327217729999998</v>
      </c>
      <c r="E68" s="36">
        <f t="shared" si="20"/>
        <v>0</v>
      </c>
      <c r="F68" s="36">
        <f t="shared" si="20"/>
        <v>0</v>
      </c>
      <c r="G68" s="36">
        <f t="shared" si="20"/>
        <v>0</v>
      </c>
      <c r="H68" s="36">
        <f t="shared" si="20"/>
        <v>0.34941823942979983</v>
      </c>
      <c r="I68" s="36">
        <f t="shared" si="20"/>
        <v>0</v>
      </c>
      <c r="J68" s="36">
        <f t="shared" si="20"/>
        <v>0</v>
      </c>
      <c r="K68" s="36">
        <f t="shared" si="20"/>
        <v>0</v>
      </c>
      <c r="L68" s="36">
        <f t="shared" si="20"/>
        <v>1.08284686E-2</v>
      </c>
      <c r="M68" s="36">
        <f t="shared" si="20"/>
        <v>0</v>
      </c>
      <c r="N68" s="36">
        <f t="shared" si="20"/>
        <v>0</v>
      </c>
      <c r="O68" s="36">
        <f t="shared" si="20"/>
        <v>0</v>
      </c>
      <c r="P68" s="36">
        <f t="shared" si="20"/>
        <v>0</v>
      </c>
      <c r="Q68" s="36">
        <f t="shared" si="20"/>
        <v>0</v>
      </c>
      <c r="R68" s="36">
        <f t="shared" si="20"/>
        <v>0.20934919599570001</v>
      </c>
      <c r="S68" s="36">
        <f t="shared" si="20"/>
        <v>0</v>
      </c>
      <c r="T68" s="36">
        <f t="shared" si="20"/>
        <v>0</v>
      </c>
      <c r="U68" s="36">
        <f t="shared" si="20"/>
        <v>0</v>
      </c>
      <c r="V68" s="36">
        <f t="shared" si="20"/>
        <v>6.5918939333000004E-3</v>
      </c>
      <c r="W68" s="36">
        <f t="shared" si="20"/>
        <v>0</v>
      </c>
      <c r="X68" s="36">
        <f t="shared" si="20"/>
        <v>0</v>
      </c>
      <c r="Y68" s="36">
        <f t="shared" si="20"/>
        <v>0</v>
      </c>
      <c r="Z68" s="36">
        <f t="shared" si="20"/>
        <v>0</v>
      </c>
      <c r="AA68" s="36">
        <f t="shared" si="20"/>
        <v>0</v>
      </c>
      <c r="AB68" s="36">
        <f t="shared" si="20"/>
        <v>13.712039151249382</v>
      </c>
      <c r="AC68" s="36">
        <f t="shared" si="20"/>
        <v>2.59099173333E-2</v>
      </c>
      <c r="AD68" s="36">
        <f t="shared" si="20"/>
        <v>0</v>
      </c>
      <c r="AE68" s="36">
        <f t="shared" si="20"/>
        <v>0</v>
      </c>
      <c r="AF68" s="36">
        <f t="shared" si="20"/>
        <v>1.4688348329661998</v>
      </c>
      <c r="AG68" s="36">
        <f t="shared" si="20"/>
        <v>0</v>
      </c>
      <c r="AH68" s="36">
        <f t="shared" si="20"/>
        <v>0</v>
      </c>
      <c r="AI68" s="36">
        <f t="shared" si="20"/>
        <v>0</v>
      </c>
      <c r="AJ68" s="36">
        <f t="shared" si="20"/>
        <v>0</v>
      </c>
      <c r="AK68" s="36">
        <f t="shared" si="20"/>
        <v>0</v>
      </c>
      <c r="AL68" s="36">
        <f t="shared" si="20"/>
        <v>14.943501994113666</v>
      </c>
      <c r="AM68" s="36">
        <f t="shared" si="20"/>
        <v>0.16859161249999999</v>
      </c>
      <c r="AN68" s="36">
        <f t="shared" si="20"/>
        <v>0</v>
      </c>
      <c r="AO68" s="36">
        <f t="shared" si="20"/>
        <v>0</v>
      </c>
      <c r="AP68" s="36">
        <f t="shared" si="20"/>
        <v>0.55359445056650003</v>
      </c>
      <c r="AQ68" s="36">
        <f t="shared" si="20"/>
        <v>0</v>
      </c>
      <c r="AR68" s="36">
        <f t="shared" si="20"/>
        <v>0</v>
      </c>
      <c r="AS68" s="36">
        <f t="shared" si="20"/>
        <v>0</v>
      </c>
      <c r="AT68" s="36">
        <f t="shared" si="20"/>
        <v>0</v>
      </c>
      <c r="AU68" s="36">
        <f t="shared" si="20"/>
        <v>0</v>
      </c>
      <c r="AV68" s="36">
        <f t="shared" si="20"/>
        <v>4.1829615649315972</v>
      </c>
      <c r="AW68" s="36">
        <f t="shared" si="20"/>
        <v>3.9817278766600003E-2</v>
      </c>
      <c r="AX68" s="36">
        <f t="shared" si="20"/>
        <v>0</v>
      </c>
      <c r="AY68" s="36">
        <f t="shared" si="20"/>
        <v>0</v>
      </c>
      <c r="AZ68" s="36">
        <f t="shared" si="20"/>
        <v>0.95144945056640007</v>
      </c>
      <c r="BA68" s="36">
        <f t="shared" si="20"/>
        <v>0</v>
      </c>
      <c r="BB68" s="36">
        <f t="shared" si="20"/>
        <v>0</v>
      </c>
      <c r="BC68" s="36">
        <f t="shared" si="20"/>
        <v>0</v>
      </c>
      <c r="BD68" s="36">
        <f t="shared" si="20"/>
        <v>0</v>
      </c>
      <c r="BE68" s="36">
        <f t="shared" si="20"/>
        <v>0</v>
      </c>
      <c r="BF68" s="36">
        <f t="shared" si="20"/>
        <v>2.5454792550729008</v>
      </c>
      <c r="BG68" s="36">
        <f t="shared" si="20"/>
        <v>5.8721500000000004E-5</v>
      </c>
      <c r="BH68" s="36">
        <f t="shared" si="20"/>
        <v>0</v>
      </c>
      <c r="BI68" s="36">
        <f t="shared" si="20"/>
        <v>0</v>
      </c>
      <c r="BJ68" s="36">
        <f t="shared" si="20"/>
        <v>8.3862094799999995E-2</v>
      </c>
      <c r="BK68" s="39">
        <f>SUM(BK67)</f>
        <v>39.785560299625331</v>
      </c>
    </row>
    <row r="69" spans="1:63" ht="6" customHeight="1">
      <c r="A69" s="5"/>
      <c r="B69" s="23"/>
    </row>
    <row r="70" spans="1:63">
      <c r="A70" s="5"/>
      <c r="B70" s="5" t="s">
        <v>29</v>
      </c>
      <c r="L70" s="18" t="s">
        <v>41</v>
      </c>
    </row>
    <row r="71" spans="1:63">
      <c r="A71" s="5"/>
      <c r="B71" s="5" t="s">
        <v>30</v>
      </c>
      <c r="L71" s="5" t="s">
        <v>33</v>
      </c>
    </row>
    <row r="72" spans="1:63">
      <c r="L72" s="5" t="s">
        <v>34</v>
      </c>
    </row>
    <row r="73" spans="1:63">
      <c r="B73" s="5" t="s">
        <v>36</v>
      </c>
      <c r="L73" s="5" t="s">
        <v>102</v>
      </c>
    </row>
    <row r="74" spans="1:63">
      <c r="B74" s="5" t="s">
        <v>37</v>
      </c>
      <c r="L74" s="5" t="s">
        <v>104</v>
      </c>
    </row>
    <row r="75" spans="1:63">
      <c r="B75" s="5"/>
      <c r="L75" s="5" t="s">
        <v>35</v>
      </c>
    </row>
    <row r="83" spans="2:2">
      <c r="B83" s="5"/>
    </row>
  </sheetData>
  <mergeCells count="49">
    <mergeCell ref="A1:A5"/>
    <mergeCell ref="C66:BK66"/>
    <mergeCell ref="C50:BK50"/>
    <mergeCell ref="C51:BK51"/>
    <mergeCell ref="C54:BK54"/>
    <mergeCell ref="C58:BK58"/>
    <mergeCell ref="C59:BK59"/>
    <mergeCell ref="C60:BK60"/>
    <mergeCell ref="C63:BK63"/>
    <mergeCell ref="C65:BK65"/>
    <mergeCell ref="C49:BK49"/>
    <mergeCell ref="C10:BK10"/>
    <mergeCell ref="C13:BK13"/>
    <mergeCell ref="C16:BK16"/>
    <mergeCell ref="C19:BK19"/>
    <mergeCell ref="C22:BK22"/>
    <mergeCell ref="C46:BK46"/>
    <mergeCell ref="C45:BK45"/>
    <mergeCell ref="C44:BK44"/>
    <mergeCell ref="C35:BK35"/>
    <mergeCell ref="C32:BK32"/>
    <mergeCell ref="C31:BK31"/>
    <mergeCell ref="C30:BK30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5"/>
  <sheetViews>
    <sheetView topLeftCell="C1" workbookViewId="0">
      <selection activeCell="C1" sqref="C1"/>
    </sheetView>
  </sheetViews>
  <sheetFormatPr defaultRowHeight="12.75"/>
  <cols>
    <col min="1" max="1" width="2.285156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1" width="18.28515625" bestFit="1" customWidth="1"/>
    <col min="12" max="12" width="19.85546875" bestFit="1" customWidth="1"/>
  </cols>
  <sheetData>
    <row r="2" spans="2:12">
      <c r="B2" s="79" t="s">
        <v>122</v>
      </c>
      <c r="C2" s="73"/>
      <c r="D2" s="73"/>
      <c r="E2" s="73"/>
      <c r="F2" s="73"/>
      <c r="G2" s="73"/>
      <c r="H2" s="73"/>
      <c r="I2" s="73"/>
      <c r="J2" s="73"/>
      <c r="K2" s="73"/>
      <c r="L2" s="80"/>
    </row>
    <row r="3" spans="2:12">
      <c r="B3" s="79" t="s">
        <v>119</v>
      </c>
      <c r="C3" s="73"/>
      <c r="D3" s="73"/>
      <c r="E3" s="73"/>
      <c r="F3" s="73"/>
      <c r="G3" s="73"/>
      <c r="H3" s="73"/>
      <c r="I3" s="73"/>
      <c r="J3" s="73"/>
      <c r="K3" s="73"/>
      <c r="L3" s="80"/>
    </row>
    <row r="4" spans="2:12" ht="30">
      <c r="B4" s="4" t="s">
        <v>79</v>
      </c>
      <c r="C4" s="22" t="s">
        <v>42</v>
      </c>
      <c r="D4" s="22" t="s">
        <v>91</v>
      </c>
      <c r="E4" s="22" t="s">
        <v>92</v>
      </c>
      <c r="F4" s="22" t="s">
        <v>7</v>
      </c>
      <c r="G4" s="22" t="s">
        <v>8</v>
      </c>
      <c r="H4" s="22" t="s">
        <v>23</v>
      </c>
      <c r="I4" s="22" t="s">
        <v>98</v>
      </c>
      <c r="J4" s="22" t="s">
        <v>99</v>
      </c>
      <c r="K4" s="22" t="s">
        <v>78</v>
      </c>
      <c r="L4" s="22" t="s">
        <v>100</v>
      </c>
    </row>
    <row r="5" spans="2:12">
      <c r="B5" s="19">
        <v>1</v>
      </c>
      <c r="C5" s="20" t="s">
        <v>43</v>
      </c>
      <c r="D5" s="40">
        <v>0</v>
      </c>
      <c r="E5" s="35">
        <v>0</v>
      </c>
      <c r="F5" s="35">
        <v>0.22130368296599998</v>
      </c>
      <c r="G5" s="35">
        <v>0.12673343793309999</v>
      </c>
      <c r="H5" s="35">
        <v>0</v>
      </c>
      <c r="I5" s="35">
        <v>0</v>
      </c>
      <c r="J5" s="35">
        <v>0</v>
      </c>
      <c r="K5" s="35">
        <f>SUM(D5:J5)</f>
        <v>0.34803712089909999</v>
      </c>
      <c r="L5" s="35">
        <v>0</v>
      </c>
    </row>
    <row r="6" spans="2:12">
      <c r="B6" s="19">
        <v>2</v>
      </c>
      <c r="C6" s="21" t="s">
        <v>44</v>
      </c>
      <c r="D6" s="40">
        <v>11.540888646565302</v>
      </c>
      <c r="E6" s="35">
        <v>1.1349619176973997</v>
      </c>
      <c r="F6" s="35">
        <v>19.08008938999161</v>
      </c>
      <c r="G6" s="35">
        <v>3.6024932046076068</v>
      </c>
      <c r="H6" s="35">
        <v>0</v>
      </c>
      <c r="I6" s="35">
        <v>0.40049999999999997</v>
      </c>
      <c r="J6" s="35">
        <v>0</v>
      </c>
      <c r="K6" s="35">
        <f t="shared" ref="K6:K41" si="0">SUM(D6:J6)</f>
        <v>35.758933158861915</v>
      </c>
      <c r="L6" s="35">
        <v>0.3213301183949997</v>
      </c>
    </row>
    <row r="7" spans="2:12">
      <c r="B7" s="19">
        <v>3</v>
      </c>
      <c r="C7" s="20" t="s">
        <v>45</v>
      </c>
      <c r="D7" s="40">
        <v>0</v>
      </c>
      <c r="E7" s="35">
        <v>0</v>
      </c>
      <c r="F7" s="35">
        <v>0.55493493583149989</v>
      </c>
      <c r="G7" s="35">
        <v>5.8160819000000006E-3</v>
      </c>
      <c r="H7" s="35">
        <v>0</v>
      </c>
      <c r="I7" s="35">
        <v>7.4999999999999997E-3</v>
      </c>
      <c r="J7" s="35">
        <v>0</v>
      </c>
      <c r="K7" s="35">
        <f t="shared" si="0"/>
        <v>0.56825101773149989</v>
      </c>
      <c r="L7" s="35">
        <v>5.42033329331E-2</v>
      </c>
    </row>
    <row r="8" spans="2:12">
      <c r="B8" s="19">
        <v>4</v>
      </c>
      <c r="C8" s="21" t="s">
        <v>46</v>
      </c>
      <c r="D8" s="40">
        <v>19.265421237632498</v>
      </c>
      <c r="E8" s="35">
        <v>7.5038312870651005</v>
      </c>
      <c r="F8" s="35">
        <v>9.6450371445150278</v>
      </c>
      <c r="G8" s="35">
        <v>2.8926929924634002</v>
      </c>
      <c r="H8" s="35">
        <v>0</v>
      </c>
      <c r="I8" s="35">
        <v>0.16589999999999999</v>
      </c>
      <c r="J8" s="35">
        <v>0</v>
      </c>
      <c r="K8" s="35">
        <f t="shared" si="0"/>
        <v>39.472882661676032</v>
      </c>
      <c r="L8" s="35">
        <v>0.54736862392849994</v>
      </c>
    </row>
    <row r="9" spans="2:12">
      <c r="B9" s="19">
        <v>5</v>
      </c>
      <c r="C9" s="21" t="s">
        <v>47</v>
      </c>
      <c r="D9" s="40">
        <v>1.1570429384644998</v>
      </c>
      <c r="E9" s="35">
        <v>4.5017989959628979</v>
      </c>
      <c r="F9" s="35">
        <v>28.357676159399318</v>
      </c>
      <c r="G9" s="35">
        <v>7.7286501691024032</v>
      </c>
      <c r="H9" s="35">
        <v>0</v>
      </c>
      <c r="I9" s="35">
        <v>0.96729999999999994</v>
      </c>
      <c r="J9" s="35">
        <v>0</v>
      </c>
      <c r="K9" s="35">
        <f t="shared" si="0"/>
        <v>42.712468262929121</v>
      </c>
      <c r="L9" s="35">
        <v>0.76733192422629959</v>
      </c>
    </row>
    <row r="10" spans="2:12">
      <c r="B10" s="19">
        <v>6</v>
      </c>
      <c r="C10" s="21" t="s">
        <v>48</v>
      </c>
      <c r="D10" s="40">
        <v>4.7143478677994999</v>
      </c>
      <c r="E10" s="35">
        <v>2.9855433032651995</v>
      </c>
      <c r="F10" s="35">
        <v>10.400998650402212</v>
      </c>
      <c r="G10" s="35">
        <v>2.2496205006947005</v>
      </c>
      <c r="H10" s="35">
        <v>0</v>
      </c>
      <c r="I10" s="35">
        <v>0.15459999999999999</v>
      </c>
      <c r="J10" s="35">
        <v>0</v>
      </c>
      <c r="K10" s="35">
        <f t="shared" si="0"/>
        <v>20.50511032216161</v>
      </c>
      <c r="L10" s="35">
        <v>0.42713360786370003</v>
      </c>
    </row>
    <row r="11" spans="2:12">
      <c r="B11" s="19">
        <v>7</v>
      </c>
      <c r="C11" s="21" t="s">
        <v>49</v>
      </c>
      <c r="D11" s="40">
        <v>19.196601437697907</v>
      </c>
      <c r="E11" s="35">
        <v>20.198864783658397</v>
      </c>
      <c r="F11" s="35">
        <v>20.3184086632088</v>
      </c>
      <c r="G11" s="35">
        <v>7.7651354964720891</v>
      </c>
      <c r="H11" s="35">
        <v>0</v>
      </c>
      <c r="I11" s="35">
        <v>0</v>
      </c>
      <c r="J11" s="35">
        <v>0</v>
      </c>
      <c r="K11" s="35">
        <f t="shared" si="0"/>
        <v>67.479010381037185</v>
      </c>
      <c r="L11" s="35">
        <v>0.65578784906039966</v>
      </c>
    </row>
    <row r="12" spans="2:12">
      <c r="B12" s="19">
        <v>8</v>
      </c>
      <c r="C12" s="20" t="s">
        <v>50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>
      <c r="B13" s="19">
        <v>9</v>
      </c>
      <c r="C13" s="20" t="s">
        <v>51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>
      <c r="B14" s="19">
        <v>10</v>
      </c>
      <c r="C14" s="21" t="s">
        <v>52</v>
      </c>
      <c r="D14" s="40">
        <v>0.8358595410330999</v>
      </c>
      <c r="E14" s="35">
        <v>1.7166413105995</v>
      </c>
      <c r="F14" s="35">
        <v>6.9868012616754083</v>
      </c>
      <c r="G14" s="35">
        <v>1.6958653311618994</v>
      </c>
      <c r="H14" s="35">
        <v>0</v>
      </c>
      <c r="I14" s="35">
        <v>8.2900000000000001E-2</v>
      </c>
      <c r="J14" s="35">
        <v>0</v>
      </c>
      <c r="K14" s="35">
        <f t="shared" si="0"/>
        <v>11.318067444469907</v>
      </c>
      <c r="L14" s="35">
        <v>0.43404572903129962</v>
      </c>
    </row>
    <row r="15" spans="2:12">
      <c r="B15" s="19">
        <v>11</v>
      </c>
      <c r="C15" s="21" t="s">
        <v>53</v>
      </c>
      <c r="D15" s="40">
        <v>144.8125461467273</v>
      </c>
      <c r="E15" s="35">
        <v>78.722105268354753</v>
      </c>
      <c r="F15" s="35">
        <v>101.88979823271349</v>
      </c>
      <c r="G15" s="35">
        <v>27.139751913091569</v>
      </c>
      <c r="H15" s="35">
        <v>0</v>
      </c>
      <c r="I15" s="35">
        <v>0.90180000000000005</v>
      </c>
      <c r="J15" s="35">
        <v>0</v>
      </c>
      <c r="K15" s="35">
        <f t="shared" si="0"/>
        <v>353.46600156088709</v>
      </c>
      <c r="L15" s="35">
        <v>1.9351548718162992</v>
      </c>
    </row>
    <row r="16" spans="2:12">
      <c r="B16" s="19">
        <v>12</v>
      </c>
      <c r="C16" s="21" t="s">
        <v>54</v>
      </c>
      <c r="D16" s="40">
        <v>266.36676026317264</v>
      </c>
      <c r="E16" s="35">
        <v>11.441931743928993</v>
      </c>
      <c r="F16" s="35">
        <v>44.377809646167478</v>
      </c>
      <c r="G16" s="35">
        <v>8.9255106176751049</v>
      </c>
      <c r="H16" s="35">
        <v>0</v>
      </c>
      <c r="I16" s="35">
        <v>0.73060000000000003</v>
      </c>
      <c r="J16" s="35">
        <v>0</v>
      </c>
      <c r="K16" s="35">
        <f t="shared" si="0"/>
        <v>331.84261227094419</v>
      </c>
      <c r="L16" s="35">
        <v>0.93142220182779967</v>
      </c>
    </row>
    <row r="17" spans="2:12">
      <c r="B17" s="19">
        <v>13</v>
      </c>
      <c r="C17" s="21" t="s">
        <v>55</v>
      </c>
      <c r="D17" s="40">
        <v>10.389215136266399</v>
      </c>
      <c r="E17" s="35">
        <v>5.7619738354654988</v>
      </c>
      <c r="F17" s="35">
        <v>11.400659554558622</v>
      </c>
      <c r="G17" s="35">
        <v>3.3296420166283984</v>
      </c>
      <c r="H17" s="35">
        <v>0</v>
      </c>
      <c r="I17" s="35">
        <v>3.7400000000000003E-2</v>
      </c>
      <c r="J17" s="35">
        <v>0</v>
      </c>
      <c r="K17" s="35">
        <f t="shared" si="0"/>
        <v>30.91889054291892</v>
      </c>
      <c r="L17" s="35">
        <v>0.37667944012980004</v>
      </c>
    </row>
    <row r="18" spans="2:12">
      <c r="B18" s="19">
        <v>14</v>
      </c>
      <c r="C18" s="21" t="s">
        <v>56</v>
      </c>
      <c r="D18" s="40">
        <v>1.2761061999000001E-3</v>
      </c>
      <c r="E18" s="35">
        <v>0.83319858429920002</v>
      </c>
      <c r="F18" s="35">
        <v>9.3075296103970082</v>
      </c>
      <c r="G18" s="35">
        <v>1.9097150434948005</v>
      </c>
      <c r="H18" s="35">
        <v>0</v>
      </c>
      <c r="I18" s="35">
        <v>3.2500000000000001E-2</v>
      </c>
      <c r="J18" s="35">
        <v>0</v>
      </c>
      <c r="K18" s="35">
        <f t="shared" si="0"/>
        <v>12.08421934439091</v>
      </c>
      <c r="L18" s="35">
        <v>0.11457662616619996</v>
      </c>
    </row>
    <row r="19" spans="2:12">
      <c r="B19" s="19">
        <v>15</v>
      </c>
      <c r="C19" s="21" t="s">
        <v>57</v>
      </c>
      <c r="D19" s="40">
        <v>0.64895109726570011</v>
      </c>
      <c r="E19" s="35">
        <v>2.3110729279652</v>
      </c>
      <c r="F19" s="35">
        <v>22.008062999024531</v>
      </c>
      <c r="G19" s="35">
        <v>4.8043369836466976</v>
      </c>
      <c r="H19" s="35">
        <v>0</v>
      </c>
      <c r="I19" s="35">
        <v>1.2500000000000001E-2</v>
      </c>
      <c r="J19" s="35">
        <v>0</v>
      </c>
      <c r="K19" s="35">
        <f t="shared" si="0"/>
        <v>29.784924007902131</v>
      </c>
      <c r="L19" s="35">
        <v>0.55632689856009954</v>
      </c>
    </row>
    <row r="20" spans="2:12">
      <c r="B20" s="19">
        <v>16</v>
      </c>
      <c r="C20" s="21" t="s">
        <v>58</v>
      </c>
      <c r="D20" s="40">
        <v>402.10714265999138</v>
      </c>
      <c r="E20" s="35">
        <v>77.58856145461786</v>
      </c>
      <c r="F20" s="35">
        <v>130.59588014322551</v>
      </c>
      <c r="G20" s="35">
        <v>35.513373818878883</v>
      </c>
      <c r="H20" s="35">
        <v>0</v>
      </c>
      <c r="I20" s="35">
        <v>2.4319999999999999</v>
      </c>
      <c r="J20" s="35">
        <v>0</v>
      </c>
      <c r="K20" s="35">
        <f t="shared" si="0"/>
        <v>648.23695807671368</v>
      </c>
      <c r="L20" s="35">
        <v>2.2167153660528056</v>
      </c>
    </row>
    <row r="21" spans="2:12">
      <c r="B21" s="19">
        <v>17</v>
      </c>
      <c r="C21" s="21" t="s">
        <v>59</v>
      </c>
      <c r="D21" s="40">
        <v>83.117850035098726</v>
      </c>
      <c r="E21" s="35">
        <v>185.37823429196357</v>
      </c>
      <c r="F21" s="35">
        <v>37.470805868777845</v>
      </c>
      <c r="G21" s="35">
        <v>9.567190899103279</v>
      </c>
      <c r="H21" s="35">
        <v>0</v>
      </c>
      <c r="I21" s="35">
        <v>0.51319999999999999</v>
      </c>
      <c r="J21" s="35">
        <v>0</v>
      </c>
      <c r="K21" s="35">
        <f t="shared" si="0"/>
        <v>316.0472810949434</v>
      </c>
      <c r="L21" s="35">
        <v>0.89790573016010133</v>
      </c>
    </row>
    <row r="22" spans="2:12">
      <c r="B22" s="19">
        <v>18</v>
      </c>
      <c r="C22" s="20" t="s">
        <v>60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>
      <c r="B23" s="19">
        <v>19</v>
      </c>
      <c r="C23" s="21" t="s">
        <v>61</v>
      </c>
      <c r="D23" s="40">
        <v>9.0287036443294966</v>
      </c>
      <c r="E23" s="35">
        <v>34.436283356274508</v>
      </c>
      <c r="F23" s="35">
        <v>83.024774086306707</v>
      </c>
      <c r="G23" s="35">
        <v>29.408885310762436</v>
      </c>
      <c r="H23" s="35">
        <v>0</v>
      </c>
      <c r="I23" s="35">
        <v>1.9922</v>
      </c>
      <c r="J23" s="35">
        <v>0</v>
      </c>
      <c r="K23" s="35">
        <f t="shared" si="0"/>
        <v>157.89084639767313</v>
      </c>
      <c r="L23" s="35">
        <v>1.2413995992507985</v>
      </c>
    </row>
    <row r="24" spans="2:12">
      <c r="B24" s="19">
        <v>20</v>
      </c>
      <c r="C24" s="21" t="s">
        <v>62</v>
      </c>
      <c r="D24" s="40">
        <v>2082.544075857204</v>
      </c>
      <c r="E24" s="35">
        <v>305.58035326878621</v>
      </c>
      <c r="F24" s="35">
        <v>1004.8677211512543</v>
      </c>
      <c r="G24" s="35">
        <v>115.69081259753357</v>
      </c>
      <c r="H24" s="35">
        <v>0</v>
      </c>
      <c r="I24" s="35">
        <v>51.971199999999989</v>
      </c>
      <c r="J24" s="35">
        <v>0</v>
      </c>
      <c r="K24" s="35">
        <f t="shared" si="0"/>
        <v>3560.6541628747777</v>
      </c>
      <c r="L24" s="35">
        <v>13.155508715018383</v>
      </c>
    </row>
    <row r="25" spans="2:12">
      <c r="B25" s="19">
        <v>21</v>
      </c>
      <c r="C25" s="20" t="s">
        <v>63</v>
      </c>
      <c r="D25" s="40">
        <v>0</v>
      </c>
      <c r="E25" s="35">
        <v>1.6702074000000001E-3</v>
      </c>
      <c r="F25" s="35">
        <v>0.29895784296450006</v>
      </c>
      <c r="G25" s="35">
        <v>4.2844532665999996E-3</v>
      </c>
      <c r="H25" s="35">
        <v>0</v>
      </c>
      <c r="I25" s="35">
        <v>0</v>
      </c>
      <c r="J25" s="35">
        <v>0</v>
      </c>
      <c r="K25" s="35">
        <f t="shared" si="0"/>
        <v>0.30491250363110006</v>
      </c>
      <c r="L25" s="35">
        <v>2.5045933300000002E-5</v>
      </c>
    </row>
    <row r="26" spans="2:12">
      <c r="B26" s="19">
        <v>22</v>
      </c>
      <c r="C26" s="21" t="s">
        <v>64</v>
      </c>
      <c r="D26" s="40">
        <v>1.5731554333E-3</v>
      </c>
      <c r="E26" s="35">
        <v>2.9687363199899997E-2</v>
      </c>
      <c r="F26" s="35">
        <v>1.3639578451278997</v>
      </c>
      <c r="G26" s="35">
        <v>7.7199872996000004E-3</v>
      </c>
      <c r="H26" s="35">
        <v>0</v>
      </c>
      <c r="I26" s="35">
        <v>0.22920000000000001</v>
      </c>
      <c r="J26" s="35">
        <v>0</v>
      </c>
      <c r="K26" s="35">
        <f t="shared" si="0"/>
        <v>1.6321383510606999</v>
      </c>
      <c r="L26" s="35">
        <v>3.6309990299500008E-2</v>
      </c>
    </row>
    <row r="27" spans="2:12">
      <c r="B27" s="19">
        <v>23</v>
      </c>
      <c r="C27" s="20" t="s">
        <v>65</v>
      </c>
      <c r="D27" s="40">
        <v>0</v>
      </c>
      <c r="E27" s="35">
        <v>1.1464766600000001E-5</v>
      </c>
      <c r="F27" s="35">
        <v>9.6165333329999993E-4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9.7311809989999998E-4</v>
      </c>
      <c r="L27" s="35">
        <v>1.21761912666E-2</v>
      </c>
    </row>
    <row r="28" spans="2:12">
      <c r="B28" s="19">
        <v>24</v>
      </c>
      <c r="C28" s="20" t="s">
        <v>66</v>
      </c>
      <c r="D28" s="40">
        <v>0</v>
      </c>
      <c r="E28" s="35">
        <v>0</v>
      </c>
      <c r="F28" s="35">
        <v>1.7302994594285994</v>
      </c>
      <c r="G28" s="35">
        <v>0.2966338553997</v>
      </c>
      <c r="H28" s="35">
        <v>0</v>
      </c>
      <c r="I28" s="35">
        <v>9.7500000000000003E-2</v>
      </c>
      <c r="J28" s="35">
        <v>0</v>
      </c>
      <c r="K28" s="35">
        <f t="shared" si="0"/>
        <v>2.1244333148282997</v>
      </c>
      <c r="L28" s="35">
        <v>1.4199806899900001E-2</v>
      </c>
    </row>
    <row r="29" spans="2:12">
      <c r="B29" s="19">
        <v>25</v>
      </c>
      <c r="C29" s="21" t="s">
        <v>67</v>
      </c>
      <c r="D29" s="40">
        <v>2141.7007143969176</v>
      </c>
      <c r="E29" s="35">
        <v>37.395343687855373</v>
      </c>
      <c r="F29" s="35">
        <v>206.74084536348477</v>
      </c>
      <c r="G29" s="35">
        <v>24.136393574311043</v>
      </c>
      <c r="H29" s="35">
        <v>0</v>
      </c>
      <c r="I29" s="35">
        <v>2.5118999999999998</v>
      </c>
      <c r="J29" s="35">
        <v>0</v>
      </c>
      <c r="K29" s="35">
        <f t="shared" si="0"/>
        <v>2412.4851970225691</v>
      </c>
      <c r="L29" s="35">
        <v>1.7685377094899986</v>
      </c>
    </row>
    <row r="30" spans="2:12">
      <c r="B30" s="19">
        <v>26</v>
      </c>
      <c r="C30" s="21" t="s">
        <v>68</v>
      </c>
      <c r="D30" s="40">
        <v>88.325217272761876</v>
      </c>
      <c r="E30" s="35">
        <v>12.721217660090899</v>
      </c>
      <c r="F30" s="35">
        <v>19.626828753813211</v>
      </c>
      <c r="G30" s="35">
        <v>8.0968485046734813</v>
      </c>
      <c r="H30" s="35">
        <v>0</v>
      </c>
      <c r="I30" s="35">
        <v>0.82050000000000001</v>
      </c>
      <c r="J30" s="35">
        <v>0</v>
      </c>
      <c r="K30" s="35">
        <f t="shared" si="0"/>
        <v>129.59061219133949</v>
      </c>
      <c r="L30" s="35">
        <v>0.88024506572689898</v>
      </c>
    </row>
    <row r="31" spans="2:12">
      <c r="B31" s="19">
        <v>27</v>
      </c>
      <c r="C31" s="21" t="s">
        <v>17</v>
      </c>
      <c r="D31" s="40">
        <v>4.5335130407999005</v>
      </c>
      <c r="E31" s="35">
        <v>9.5330952599900001E-2</v>
      </c>
      <c r="F31" s="35">
        <v>2.5507752634288998</v>
      </c>
      <c r="G31" s="35">
        <v>1.5523354649326999</v>
      </c>
      <c r="H31" s="35">
        <v>0</v>
      </c>
      <c r="I31" s="35">
        <v>0.87260000000000004</v>
      </c>
      <c r="J31" s="35">
        <v>0</v>
      </c>
      <c r="K31" s="35">
        <f t="shared" si="0"/>
        <v>9.6045547217614011</v>
      </c>
      <c r="L31" s="35">
        <v>2.4399273933299999E-2</v>
      </c>
    </row>
    <row r="32" spans="2:12">
      <c r="B32" s="19">
        <v>28</v>
      </c>
      <c r="C32" s="21" t="s">
        <v>69</v>
      </c>
      <c r="D32" s="40">
        <v>1.8430521433300002E-2</v>
      </c>
      <c r="E32" s="35">
        <v>3.2786592666000005E-3</v>
      </c>
      <c r="F32" s="35">
        <v>3.8851672463942029</v>
      </c>
      <c r="G32" s="35">
        <v>0.42014491483230015</v>
      </c>
      <c r="H32" s="35">
        <v>0</v>
      </c>
      <c r="I32" s="35">
        <v>0</v>
      </c>
      <c r="J32" s="35">
        <v>0</v>
      </c>
      <c r="K32" s="35">
        <f t="shared" si="0"/>
        <v>4.327021341926403</v>
      </c>
      <c r="L32" s="35">
        <v>3.19370166663E-2</v>
      </c>
    </row>
    <row r="33" spans="2:12">
      <c r="B33" s="19">
        <v>29</v>
      </c>
      <c r="C33" s="21" t="s">
        <v>70</v>
      </c>
      <c r="D33" s="40">
        <v>8.3065068899978005</v>
      </c>
      <c r="E33" s="35">
        <v>9.0635120165582013</v>
      </c>
      <c r="F33" s="35">
        <v>23.56584361062022</v>
      </c>
      <c r="G33" s="35">
        <v>6.8699155903760882</v>
      </c>
      <c r="H33" s="35">
        <v>0</v>
      </c>
      <c r="I33" s="35">
        <v>0.2283</v>
      </c>
      <c r="J33" s="35">
        <v>0</v>
      </c>
      <c r="K33" s="35">
        <f t="shared" si="0"/>
        <v>48.034078107552304</v>
      </c>
      <c r="L33" s="35">
        <v>0.74226034339409941</v>
      </c>
    </row>
    <row r="34" spans="2:12">
      <c r="B34" s="19">
        <v>30</v>
      </c>
      <c r="C34" s="21" t="s">
        <v>71</v>
      </c>
      <c r="D34" s="40">
        <v>3.5284990497963995</v>
      </c>
      <c r="E34" s="35">
        <v>2.9136449642954005</v>
      </c>
      <c r="F34" s="35">
        <v>52.865750842623129</v>
      </c>
      <c r="G34" s="35">
        <v>10.937861071096769</v>
      </c>
      <c r="H34" s="35">
        <v>0</v>
      </c>
      <c r="I34" s="35">
        <v>1.0001</v>
      </c>
      <c r="J34" s="35">
        <v>0</v>
      </c>
      <c r="K34" s="35">
        <f t="shared" si="0"/>
        <v>71.245855927811704</v>
      </c>
      <c r="L34" s="35">
        <v>1.2633570970567998</v>
      </c>
    </row>
    <row r="35" spans="2:12">
      <c r="B35" s="19">
        <v>31</v>
      </c>
      <c r="C35" s="20" t="s">
        <v>72</v>
      </c>
      <c r="D35" s="40">
        <v>0.30268573883329997</v>
      </c>
      <c r="E35" s="35">
        <v>0.2821266469666</v>
      </c>
      <c r="F35" s="35">
        <v>0.37295286656420029</v>
      </c>
      <c r="G35" s="35">
        <v>0.15266126133299995</v>
      </c>
      <c r="H35" s="35">
        <v>0</v>
      </c>
      <c r="I35" s="35">
        <v>0</v>
      </c>
      <c r="J35" s="35">
        <v>0</v>
      </c>
      <c r="K35" s="35">
        <f t="shared" si="0"/>
        <v>1.1104265136971003</v>
      </c>
      <c r="L35" s="35">
        <v>4.2616944799600001E-2</v>
      </c>
    </row>
    <row r="36" spans="2:12">
      <c r="B36" s="19">
        <v>32</v>
      </c>
      <c r="C36" s="21" t="s">
        <v>73</v>
      </c>
      <c r="D36" s="40">
        <v>327.30813931606053</v>
      </c>
      <c r="E36" s="35">
        <v>21.460918545788509</v>
      </c>
      <c r="F36" s="35">
        <v>89.426235180873448</v>
      </c>
      <c r="G36" s="35">
        <v>20.026182397759644</v>
      </c>
      <c r="H36" s="35">
        <v>0</v>
      </c>
      <c r="I36" s="35">
        <v>2.1059000000000001</v>
      </c>
      <c r="J36" s="35">
        <v>0</v>
      </c>
      <c r="K36" s="35">
        <f t="shared" si="0"/>
        <v>460.32737544048217</v>
      </c>
      <c r="L36" s="35">
        <v>2.4687177336069075</v>
      </c>
    </row>
    <row r="37" spans="2:12">
      <c r="B37" s="19">
        <v>33</v>
      </c>
      <c r="C37" s="21" t="s">
        <v>120</v>
      </c>
      <c r="D37" s="40">
        <v>133.58840798898879</v>
      </c>
      <c r="E37" s="35">
        <v>23.390529240720404</v>
      </c>
      <c r="F37" s="35">
        <v>85.309869404816808</v>
      </c>
      <c r="G37" s="35">
        <v>19.416342594710713</v>
      </c>
      <c r="H37" s="40">
        <v>0</v>
      </c>
      <c r="I37" s="35">
        <v>0.83860000000000001</v>
      </c>
      <c r="J37" s="40">
        <v>0</v>
      </c>
      <c r="K37" s="35">
        <f t="shared" si="0"/>
        <v>262.54374922923671</v>
      </c>
      <c r="L37" s="35">
        <v>1.5947536983541997</v>
      </c>
    </row>
    <row r="38" spans="2:12">
      <c r="B38" s="19">
        <v>34</v>
      </c>
      <c r="C38" s="21" t="s">
        <v>74</v>
      </c>
      <c r="D38" s="40">
        <v>7.1058176660000001E-4</v>
      </c>
      <c r="E38" s="35">
        <v>8.2504253499999999E-2</v>
      </c>
      <c r="F38" s="35">
        <v>1.615492381857599</v>
      </c>
      <c r="G38" s="35">
        <v>0.17661735119950003</v>
      </c>
      <c r="H38" s="35">
        <v>0</v>
      </c>
      <c r="I38" s="35">
        <v>4.8800000000000003E-2</v>
      </c>
      <c r="J38" s="35">
        <v>0</v>
      </c>
      <c r="K38" s="35">
        <f t="shared" si="0"/>
        <v>1.9241245683236989</v>
      </c>
      <c r="L38" s="35">
        <v>1.1254296799900001E-2</v>
      </c>
    </row>
    <row r="39" spans="2:12">
      <c r="B39" s="19">
        <v>35</v>
      </c>
      <c r="C39" s="21" t="s">
        <v>75</v>
      </c>
      <c r="D39" s="40">
        <v>112.45017639136138</v>
      </c>
      <c r="E39" s="35">
        <v>54.78096928514482</v>
      </c>
      <c r="F39" s="35">
        <v>175.94883330466371</v>
      </c>
      <c r="G39" s="35">
        <v>52.066803525908789</v>
      </c>
      <c r="H39" s="35">
        <v>0</v>
      </c>
      <c r="I39" s="35">
        <v>1.3180000000000001</v>
      </c>
      <c r="J39" s="35">
        <v>0</v>
      </c>
      <c r="K39" s="35">
        <f t="shared" si="0"/>
        <v>396.56478250707869</v>
      </c>
      <c r="L39" s="35">
        <v>2.0571193384064004</v>
      </c>
    </row>
    <row r="40" spans="2:12">
      <c r="B40" s="19">
        <v>36</v>
      </c>
      <c r="C40" s="21" t="s">
        <v>76</v>
      </c>
      <c r="D40" s="40">
        <v>0.24514956739989999</v>
      </c>
      <c r="E40" s="35">
        <v>1.8233815637986004</v>
      </c>
      <c r="F40" s="35">
        <v>7.408075686330017</v>
      </c>
      <c r="G40" s="35">
        <v>3.5556036058270974</v>
      </c>
      <c r="H40" s="35">
        <v>0</v>
      </c>
      <c r="I40" s="35">
        <v>0</v>
      </c>
      <c r="J40" s="35">
        <v>0</v>
      </c>
      <c r="K40" s="35">
        <f t="shared" si="0"/>
        <v>13.032210423355615</v>
      </c>
      <c r="L40" s="35">
        <v>0.31644988572970034</v>
      </c>
    </row>
    <row r="41" spans="2:12">
      <c r="B41" s="19">
        <v>37</v>
      </c>
      <c r="C41" s="21" t="s">
        <v>77</v>
      </c>
      <c r="D41" s="40">
        <v>151.93490193789259</v>
      </c>
      <c r="E41" s="35">
        <v>146.32934914758567</v>
      </c>
      <c r="F41" s="35">
        <v>112.06048397910841</v>
      </c>
      <c r="G41" s="35">
        <v>30.899868582251983</v>
      </c>
      <c r="H41" s="35">
        <v>0</v>
      </c>
      <c r="I41" s="35">
        <v>3.9378000000000002</v>
      </c>
      <c r="J41" s="35">
        <v>0</v>
      </c>
      <c r="K41" s="35">
        <f t="shared" si="0"/>
        <v>445.16240364683864</v>
      </c>
      <c r="L41" s="35">
        <v>3.8883102268414058</v>
      </c>
    </row>
    <row r="42" spans="2:12" ht="15">
      <c r="B42" s="22" t="s">
        <v>11</v>
      </c>
      <c r="C42" s="4"/>
      <c r="D42" s="46">
        <f t="shared" ref="D42:L42" si="1">SUM(D5:D41)</f>
        <v>6027.9713084648911</v>
      </c>
      <c r="E42" s="35">
        <f>SUM(E5:E41)</f>
        <v>1050.4688319894417</v>
      </c>
      <c r="F42" s="35">
        <f t="shared" si="1"/>
        <v>2325.2796218658486</v>
      </c>
      <c r="G42" s="35">
        <f>SUM(G5:G41)</f>
        <v>440.97244315032901</v>
      </c>
      <c r="H42" s="45">
        <f t="shared" si="1"/>
        <v>0</v>
      </c>
      <c r="I42" s="45">
        <f t="shared" si="1"/>
        <v>74.411299999999997</v>
      </c>
      <c r="J42" s="45">
        <f t="shared" si="1"/>
        <v>0</v>
      </c>
      <c r="K42" s="45">
        <f t="shared" si="1"/>
        <v>9919.1035054705098</v>
      </c>
      <c r="L42" s="35">
        <f t="shared" si="1"/>
        <v>39.785560299625402</v>
      </c>
    </row>
    <row r="43" spans="2:12">
      <c r="B43" t="s">
        <v>93</v>
      </c>
    </row>
    <row r="45" spans="2:12">
      <c r="D45" s="51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imf0271</cp:lastModifiedBy>
  <cp:lastPrinted>2014-03-24T10:58:12Z</cp:lastPrinted>
  <dcterms:created xsi:type="dcterms:W3CDTF">2014-01-06T04:43:23Z</dcterms:created>
  <dcterms:modified xsi:type="dcterms:W3CDTF">2017-10-09T07:31:15Z</dcterms:modified>
</cp:coreProperties>
</file>